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S:\060\Internet, Infonet\Internet\Lernplattform\3_Vertragliche Grundlagen Bardeleben\"/>
    </mc:Choice>
  </mc:AlternateContent>
  <xr:revisionPtr revIDLastSave="0" documentId="8_{FA6E3843-E194-466D-9925-7215C352B063}" xr6:coauthVersionLast="47" xr6:coauthVersionMax="47" xr10:uidLastSave="{00000000-0000-0000-0000-000000000000}"/>
  <bookViews>
    <workbookView xWindow="-108" yWindow="-108" windowWidth="23256" windowHeight="14016" activeTab="1" xr2:uid="{00000000-000D-0000-FFFF-FFFF00000000}"/>
  </bookViews>
  <sheets>
    <sheet name="Stammdaten" sheetId="1" r:id="rId1"/>
    <sheet name="Kostenermittlung" sheetId="2" r:id="rId2"/>
    <sheet name="Berechnung Aufschlag Vergütung" sheetId="6" r:id="rId3"/>
  </sheets>
  <definedNames>
    <definedName name="_xlnm.Print_Area" localSheetId="2">'Berechnung Aufschlag Vergütung'!$A$1:$Y$64</definedName>
    <definedName name="_xlnm.Print_Area" localSheetId="1">Kostenermittlung!$A$1:$Z$72</definedName>
    <definedName name="_xlnm.Print_Area" localSheetId="0">Stammdaten!$A$1:$F$39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8" i="2" l="1"/>
  <c r="K43" i="2"/>
  <c r="K42" i="2"/>
  <c r="K41" i="2"/>
  <c r="F48" i="2"/>
  <c r="M47" i="2" l="1"/>
  <c r="X62" i="6" s="1"/>
  <c r="H51" i="6"/>
  <c r="H49" i="6"/>
  <c r="H44" i="6"/>
  <c r="H45" i="6" s="1"/>
  <c r="H31" i="6"/>
  <c r="H32" i="6"/>
  <c r="H33" i="6" s="1"/>
  <c r="H28" i="6"/>
  <c r="F9" i="6"/>
  <c r="I8" i="6"/>
  <c r="F8" i="6"/>
  <c r="F5" i="6"/>
  <c r="F4" i="6"/>
  <c r="Q1" i="6"/>
  <c r="H30" i="1"/>
  <c r="Q62" i="6" l="1"/>
  <c r="U62" i="6"/>
  <c r="H34" i="6"/>
  <c r="H52" i="6"/>
  <c r="H48" i="6"/>
  <c r="H35" i="6"/>
  <c r="U35" i="6" s="1"/>
  <c r="H53" i="6" l="1"/>
  <c r="H54" i="6" l="1"/>
  <c r="X54" i="6" s="1"/>
  <c r="Q1" i="2"/>
  <c r="K58" i="2"/>
  <c r="M48" i="2"/>
  <c r="M54" i="2" l="1"/>
  <c r="M58" i="2" s="1"/>
  <c r="H29" i="2" l="1"/>
  <c r="U16" i="2" l="1"/>
  <c r="Q16" i="2"/>
  <c r="X15" i="2"/>
  <c r="I8" i="2"/>
  <c r="F5" i="2"/>
  <c r="F9" i="2"/>
  <c r="F8" i="2"/>
  <c r="F4" i="2"/>
  <c r="I29" i="2"/>
  <c r="K27" i="2"/>
  <c r="M27" i="2" s="1"/>
  <c r="Q48" i="2" l="1"/>
  <c r="Q58" i="2"/>
  <c r="Q13" i="6" s="1"/>
  <c r="U48" i="2"/>
  <c r="U58" i="2"/>
  <c r="X16" i="2"/>
  <c r="K29" i="2"/>
  <c r="M29" i="2" s="1"/>
  <c r="M30" i="2" s="1"/>
  <c r="U25" i="6" l="1"/>
  <c r="M33" i="2"/>
  <c r="H41" i="2" s="1"/>
  <c r="X48" i="2"/>
  <c r="X58" i="2"/>
  <c r="X41" i="6" s="1"/>
  <c r="H46" i="2" l="1"/>
  <c r="M46" i="2"/>
  <c r="X45" i="6"/>
  <c r="X56" i="6" s="1"/>
  <c r="H56" i="6"/>
  <c r="U28" i="6"/>
  <c r="U37" i="6" s="1"/>
  <c r="H37" i="6"/>
  <c r="Q50" i="2"/>
  <c r="Q54" i="2" s="1"/>
  <c r="X58" i="6" l="1"/>
  <c r="X60" i="6" s="1"/>
  <c r="X50" i="2"/>
  <c r="X54" i="2" s="1"/>
  <c r="U50" i="2" l="1"/>
  <c r="U5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Gerland, Stefan</author>
  </authors>
  <commentList>
    <comment ref="F23" authorId="0" shapeId="0" xr:uid="{C3AF49F7-147C-4E01-BF51-A7EFC59E4353}">
      <text>
        <r>
          <rPr>
            <sz val="9"/>
            <color indexed="81"/>
            <rFont val="Segoe UI"/>
            <charset val="1"/>
          </rPr>
          <t xml:space="preserve">kalendertäglicher Betrag aus der Vergütungsvereinbarung gesondert vorgehaltene Flächen Pkt. 4.1
</t>
        </r>
      </text>
    </comment>
    <comment ref="F24" authorId="0" shapeId="0" xr:uid="{E31D9386-EFD9-4AA5-AE75-1FEC23F5977E}">
      <text>
        <r>
          <rPr>
            <sz val="9"/>
            <color indexed="81"/>
            <rFont val="Segoe UI"/>
            <charset val="1"/>
          </rPr>
          <t xml:space="preserve">kalendertäglicher Betrag aus dem Berechnungsblatt zur Vergütungsvereinbarung Flächen Pkt. 2.2 
</t>
        </r>
      </text>
    </comment>
    <comment ref="F25" authorId="0" shapeId="0" xr:uid="{E0A5081C-D059-4FF9-9295-E0D2AC5F8D81}">
      <text>
        <r>
          <rPr>
            <sz val="9"/>
            <color indexed="81"/>
            <rFont val="Segoe UI"/>
            <charset val="1"/>
          </rPr>
          <t xml:space="preserve">Abrechnungstage aus der Vergütungsvereinbarung gesondert vorgehaltene Flächen Pkt. 4.2
</t>
        </r>
      </text>
    </comment>
    <comment ref="F26" authorId="0" shapeId="0" xr:uid="{1637AEC4-379F-4984-8447-E73A588670FA}">
      <text>
        <r>
          <rPr>
            <sz val="9"/>
            <color indexed="81"/>
            <rFont val="Segoe UI"/>
            <charset val="1"/>
          </rPr>
          <t xml:space="preserve">aus der jährlichen Dokumentation  der Leistungserbringung - Anzahl der Leistungsberechtigten (LB) die in dem betroffenen Gebäude die gesondert vorgehaltenen Flächen nutzen
</t>
        </r>
      </text>
    </comment>
    <comment ref="F27" authorId="0" shapeId="0" xr:uid="{17076B5F-5A5E-4E3B-BE4D-FC87D96B4943}">
      <text>
        <r>
          <rPr>
            <sz val="9"/>
            <color indexed="81"/>
            <rFont val="Segoe UI"/>
            <charset val="1"/>
          </rPr>
          <t xml:space="preserve">monatlicher "Kaltmietenanteil" bei üKdU aus den letzten Angaben zur Fortschreibung der Vergütung, andernfalls durch Vorlage der aktuellen Mietkostenberechnung durch den Leistungserbringer
</t>
        </r>
      </text>
    </comment>
    <comment ref="F28" authorId="0" shapeId="0" xr:uid="{38DEBA60-719F-4709-8EDA-D392FC6F78CF}">
      <text>
        <r>
          <rPr>
            <sz val="9"/>
            <color indexed="81"/>
            <rFont val="Segoe UI"/>
            <family val="2"/>
          </rPr>
          <t xml:space="preserve">Verwaltungskostenpauschale aus dem aktuellen Tarifbeschluss der Eingliederungshilfekommission
</t>
        </r>
      </text>
    </comment>
    <comment ref="F29" authorId="0" shapeId="0" xr:uid="{6137B014-5E15-40E7-94D0-F797F27B842D}">
      <text>
        <r>
          <rPr>
            <sz val="9"/>
            <color indexed="81"/>
            <rFont val="Segoe UI"/>
            <family val="2"/>
          </rPr>
          <t xml:space="preserve">aus § 5 der Leistungsvereinbarung über Assistenzleistungen der Sozialen Teilhabe - die von dem Wert B 2 von der Maßnahme betroffenen Wohneinheiten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Gerland, Stefan</author>
  </authors>
  <commentList>
    <comment ref="M15" authorId="0" shapeId="0" xr:uid="{1594608F-D16D-42A9-A8C4-4E31296DBF50}">
      <text>
        <r>
          <rPr>
            <sz val="9"/>
            <color indexed="81"/>
            <rFont val="Arial"/>
            <family val="2"/>
          </rPr>
          <t>Werte aus Trennungsdatei oder letzten Vereinbarung</t>
        </r>
        <r>
          <rPr>
            <sz val="9"/>
            <color indexed="81"/>
            <rFont val="Segoe UI"/>
            <family val="2"/>
          </rPr>
          <t xml:space="preserve">
</t>
        </r>
      </text>
    </comment>
    <comment ref="Q15" authorId="0" shapeId="0" xr:uid="{9AAB06A6-5AF8-4FA5-BBE5-2C26003F5893}">
      <text>
        <r>
          <rPr>
            <sz val="9"/>
            <color indexed="81"/>
            <rFont val="Arial"/>
            <family val="2"/>
          </rPr>
          <t>Werte aus Trennungsdatei oder letzten Vereinbarung</t>
        </r>
        <r>
          <rPr>
            <sz val="9"/>
            <color indexed="81"/>
            <rFont val="Segoe UI"/>
            <family val="2"/>
          </rPr>
          <t xml:space="preserve">
</t>
        </r>
      </text>
    </comment>
    <comment ref="U15" authorId="0" shapeId="0" xr:uid="{32158DE0-9A58-48D2-91DC-86002B2C5D00}">
      <text>
        <r>
          <rPr>
            <sz val="9"/>
            <color indexed="81"/>
            <rFont val="Arial"/>
            <family val="2"/>
          </rPr>
          <t>Werte aus Trennungsdatei oder letzten Vereinbarung</t>
        </r>
        <r>
          <rPr>
            <sz val="9"/>
            <color indexed="81"/>
            <rFont val="Segoe UI"/>
            <family val="2"/>
          </rPr>
          <t xml:space="preserve">
</t>
        </r>
      </text>
    </comment>
    <comment ref="K44" authorId="0" shapeId="0" xr:uid="{D8D7ACE3-FB7D-4494-A56D-CFB8163F1769}">
      <text>
        <r>
          <rPr>
            <sz val="9"/>
            <color indexed="81"/>
            <rFont val="Arial"/>
            <family val="2"/>
          </rPr>
          <t>Hier ist der Wert gemäß den Regelungen nach Anlage 6 - 5.1.1 zuzüglich 4% (fixe Amortistaion) einzutragen</t>
        </r>
        <r>
          <rPr>
            <sz val="9"/>
            <color indexed="81"/>
            <rFont val="Segoe UI"/>
            <family val="2"/>
          </rPr>
          <t xml:space="preserve">
</t>
        </r>
      </text>
    </comment>
    <comment ref="H47" authorId="0" shapeId="0" xr:uid="{B798B15C-DB7D-4D7C-8AFE-28DF7105BAD3}">
      <text>
        <r>
          <rPr>
            <sz val="9"/>
            <color indexed="81"/>
            <rFont val="Segoe UI"/>
            <family val="2"/>
          </rPr>
          <t xml:space="preserve">Der Wert aus Zelle H 46 ist zu übernehmen, sofern die Vertragsparteien keine Änderung der Laufzeit vereinbaren möchten. Eine einvernehmlich veränderten Laufzeit kann nur im Rahmen der o.g. Kategorien von 8 / 16 / 25 oder 33 Jahren erfolgen. Die der Laufzeit zugeordnete Amortisaionsquote ist hier einzutragen. Andere Werte können nicht berücksichtigt werden. </t>
        </r>
        <r>
          <rPr>
            <b/>
            <sz val="9"/>
            <color indexed="81"/>
            <rFont val="Segoe UI"/>
            <family val="2"/>
          </rPr>
          <t>Achtung zuerst ist eine Eintragung in Zelle K44 erforderlich</t>
        </r>
        <r>
          <rPr>
            <sz val="9"/>
            <color indexed="81"/>
            <rFont val="Segoe UI"/>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Gerland, Stefan</author>
  </authors>
  <commentList>
    <comment ref="H50" authorId="0" shapeId="0" xr:uid="{56D78627-EE62-4926-B6C9-4CF847CC0B1E}">
      <text>
        <r>
          <rPr>
            <sz val="9"/>
            <color indexed="81"/>
            <rFont val="Segoe UI"/>
            <family val="2"/>
          </rPr>
          <t xml:space="preserve">Einrichtungen, die keine übersteigende KdU vereinbart haben und den "Spielraum" bis zur Angemessenheitsgrenze Wohnraumkosten (Vergleichsmiete) genutzt haben tragen hier ihre tatsächliche Kaltmiete ein. Einrichtungen für die eine undifferenzierte Warmmiete (Vergleichsmiete) vereinbart wurde tragen hier bitte einen Vorschlag für einen Kaltmietanteil ein, über den es sich noch mit dem Leistungsträger noch zu verständigen gilt. Ggf. kann das Verhältnis aus der "Trennungsdatei" herangezogen werden.
</t>
        </r>
      </text>
    </comment>
  </commentList>
</comments>
</file>

<file path=xl/sharedStrings.xml><?xml version="1.0" encoding="utf-8"?>
<sst xmlns="http://schemas.openxmlformats.org/spreadsheetml/2006/main" count="189" uniqueCount="160">
  <si>
    <t>1. Angaben zum Leistungserbringer</t>
  </si>
  <si>
    <t>Leistungserbringer-ZAD</t>
  </si>
  <si>
    <t>Name</t>
  </si>
  <si>
    <t>Straße</t>
  </si>
  <si>
    <t>PLZ / Ort</t>
  </si>
  <si>
    <t>Ansprechpartner</t>
  </si>
  <si>
    <t>Telefon</t>
  </si>
  <si>
    <t>Telefax</t>
  </si>
  <si>
    <t>E-Mail</t>
  </si>
  <si>
    <t>Spitzenverband</t>
  </si>
  <si>
    <t>Landkreis / kreisfreie Stadt</t>
  </si>
  <si>
    <t>Hiermit bestätigen wir die Vollständigkeit und Richtigkeit der vorgelegten Kalkulationsunterlagen.</t>
  </si>
  <si>
    <t>Ort und Datum:</t>
  </si>
  <si>
    <t>Stempel und Unterschrift des Leistungserbringers</t>
  </si>
  <si>
    <t>Leistungserbringer:</t>
  </si>
  <si>
    <t>ZADT:</t>
  </si>
  <si>
    <t>Name / Adresse:</t>
  </si>
  <si>
    <t>Besondere Wohnform:</t>
  </si>
  <si>
    <t>ZADE:</t>
  </si>
  <si>
    <t>Az.:</t>
  </si>
  <si>
    <t>Name / Adresse</t>
  </si>
  <si>
    <t>1.</t>
  </si>
  <si>
    <t>prozentuale Aufteilung</t>
  </si>
  <si>
    <t>2.</t>
  </si>
  <si>
    <t>Basiswert / 
m² *)</t>
  </si>
  <si>
    <t>Aktueller Wert / m² *)</t>
  </si>
  <si>
    <t>2.1.</t>
  </si>
  <si>
    <t>Fortschreibung Indexwerte</t>
  </si>
  <si>
    <t>Datenstand Indexwerte:</t>
  </si>
  <si>
    <t>Indexwerte</t>
  </si>
  <si>
    <t>2.2.</t>
  </si>
  <si>
    <t>2.3.</t>
  </si>
  <si>
    <t>Kostengruppe 700 über Richtwert hinaus (%-Wert = Basis NGF aus 1.1.**, Kosten insges.: Basis NGF aus 1.2.):</t>
  </si>
  <si>
    <t>2.4.</t>
  </si>
  <si>
    <t>Text</t>
  </si>
  <si>
    <t>2.5.</t>
  </si>
  <si>
    <t>Insgesamt jährlich</t>
  </si>
  <si>
    <t>abzgl. öffentlicher Förderungen =&gt; Bitte benennen</t>
  </si>
  <si>
    <t xml:space="preserve"> =&gt; </t>
  </si>
  <si>
    <t>3.</t>
  </si>
  <si>
    <t>4.</t>
  </si>
  <si>
    <t>5.</t>
  </si>
  <si>
    <t>6.</t>
  </si>
  <si>
    <t>Für den Leistungserbringer:</t>
  </si>
  <si>
    <t>Für den Träger der Eingliederungshilfe:</t>
  </si>
  <si>
    <t>*)</t>
  </si>
  <si>
    <t>Kostenrichtwerte aus dem gemeinsamen Informationsblatt des Hessischen Ministeriums der Finanzen, des Hessischen Sozialministeriums und des LWV Hessen aus dem Jahr 2011 in der jeweils gültigen Höhe auf Basis des Baupreisindizes Neubau (konventionelle Bauart) von Wohn- und Nichtwohngebäuden einschließlich Umsatzsteuer - Deutschland insgesamt (Destatis).</t>
  </si>
  <si>
    <t>**)</t>
  </si>
  <si>
    <t>Das Volumen der zusätzlichen Investitionen in der Kostengruppe 700 (Baunebenkosten) errechnet sich anhand eines prozentualen Zuschlags auf den Kostenrichtwert. Die Höhe des prozentualen Zuschlags ist abhängig von der Größe der Nettogrundfläche in Abschnitt 1.1. Für den Zuschlag werden die nachfolgenden Korridore zugrunde gelegt:
bis 600m² = 11%
601m² bis 800m² = 10%
801m" bis 1.000 m² = 9%
1.001m² bis 1.200m² = 8%
1.201m² bis 1.600m² = 7%
ab 1.601m² = 6%</t>
  </si>
  <si>
    <t>1.1</t>
  </si>
  <si>
    <t>II. 
Flächen / Kosten
Gesondert vorgehaltene Flächen</t>
  </si>
  <si>
    <t>Nettogrundfläche (NGF) des betroffenen Gebäudes ohne fremdgenutzte Flächen</t>
  </si>
  <si>
    <t>Baukosten / m² (Akt. Richtwert; Rundung auf 10 €-Schritte, Kosten insges. = Basis NGF in 1.3.)</t>
  </si>
  <si>
    <t>Weitere Kosten pauschal mit 5% der Baukosten bewertet</t>
  </si>
  <si>
    <t>Berechnung der fiktiven Neubaukosten für das Gebäude:</t>
  </si>
  <si>
    <t>Beschreibung</t>
  </si>
  <si>
    <t>Bruttogesamt</t>
  </si>
  <si>
    <t>Prozent von Neubaukosten</t>
  </si>
  <si>
    <t>Grundstück</t>
  </si>
  <si>
    <t>Herrichten und Erschließen</t>
  </si>
  <si>
    <t>Bauwerk/Baukonstruktion</t>
  </si>
  <si>
    <t>Technische Anlage / Installation</t>
  </si>
  <si>
    <t>Außenanlagen</t>
  </si>
  <si>
    <t>Ausstattung / Gerät</t>
  </si>
  <si>
    <t>Baunebenkosten / Sonstiges</t>
  </si>
  <si>
    <t>Gesamtsumme brutto</t>
  </si>
  <si>
    <t>Abgestimmte Baukosten der Maßnahme nach DIN 276:</t>
  </si>
  <si>
    <t>Amortisations-quote</t>
  </si>
  <si>
    <t>bis 50 %</t>
  </si>
  <si>
    <t>bis 75 %</t>
  </si>
  <si>
    <t>ab 75%</t>
  </si>
  <si>
    <t>bis 25 %</t>
  </si>
  <si>
    <t>3.1</t>
  </si>
  <si>
    <t>3.2</t>
  </si>
  <si>
    <t>5.1</t>
  </si>
  <si>
    <t>5.1.1</t>
  </si>
  <si>
    <t>5.2</t>
  </si>
  <si>
    <t>6.1</t>
  </si>
  <si>
    <t>6.1.1</t>
  </si>
  <si>
    <t>6.1.2</t>
  </si>
  <si>
    <t>6.2</t>
  </si>
  <si>
    <t>6.3</t>
  </si>
  <si>
    <t>Baukosten des Gebäudes abzüglich öffentliche Förderungen</t>
  </si>
  <si>
    <t>1.1.1</t>
  </si>
  <si>
    <t>3.3</t>
  </si>
  <si>
    <t>Amortisationsquote</t>
  </si>
  <si>
    <t>zusätzliche Investitionskosten Strukturflächen</t>
  </si>
  <si>
    <t>gesondert vor-gehaltene Flächen</t>
  </si>
  <si>
    <t>der Vergütung zugrundliegende Abrechnungstage</t>
  </si>
  <si>
    <t>Wohnraumflächen</t>
  </si>
  <si>
    <t>von der Maßnahme betroffene Wohneinheiten</t>
  </si>
  <si>
    <r>
      <t xml:space="preserve">vereinbarte Wohnraumkosten  - </t>
    </r>
    <r>
      <rPr>
        <b/>
        <sz val="11"/>
        <rFont val="Arial"/>
        <family val="2"/>
      </rPr>
      <t>Kaltmietenanteil</t>
    </r>
  </si>
  <si>
    <t>kalendertägliche Vergütung Investitionskosten gesondert vorgeh. Flächen</t>
  </si>
  <si>
    <t>jährliche Vergütung Investitionskosten gesondert vorgeh. Flächen Gebäude</t>
  </si>
  <si>
    <t>zusätzliche Wohnraumbezogene Investitionskosten</t>
  </si>
  <si>
    <r>
      <t xml:space="preserve">vereinbarte Wohnraumkosten - </t>
    </r>
    <r>
      <rPr>
        <b/>
        <sz val="11"/>
        <rFont val="Arial"/>
        <family val="2"/>
      </rPr>
      <t>Kaltmietanteil</t>
    </r>
  </si>
  <si>
    <t>darin enthaltener Verwaltungskostenanteil</t>
  </si>
  <si>
    <t>darin enthaltene Verwaltungskosten</t>
  </si>
  <si>
    <r>
      <t>vereinbarte Wohnraumkosten -</t>
    </r>
    <r>
      <rPr>
        <b/>
        <sz val="11"/>
        <rFont val="Arial"/>
        <family val="2"/>
      </rPr>
      <t xml:space="preserve"> Kaltmietanteil </t>
    </r>
    <r>
      <rPr>
        <sz val="11"/>
        <rFont val="Arial"/>
        <family val="2"/>
      </rPr>
      <t>ohne Verwaltungskosten</t>
    </r>
  </si>
  <si>
    <r>
      <t xml:space="preserve">jährliche Wohnraumkosten - </t>
    </r>
    <r>
      <rPr>
        <b/>
        <sz val="11"/>
        <color theme="1"/>
        <rFont val="Arial"/>
        <family val="2"/>
      </rPr>
      <t>Kaltmietanteil</t>
    </r>
    <r>
      <rPr>
        <sz val="11"/>
        <color theme="1"/>
        <rFont val="Arial"/>
        <family val="2"/>
      </rPr>
      <t xml:space="preserve"> ohne Verwaltungskosten</t>
    </r>
  </si>
  <si>
    <t>zzgl. pauschaler Zuschlag für Ausfallwagnis (inkl. Auslastung)</t>
  </si>
  <si>
    <t>6.4</t>
  </si>
  <si>
    <t>Berechnung der zusätzlichen Investitionskosten Wohnraumkosten</t>
  </si>
  <si>
    <t>kalendertägliche Vergütung gesondert vorgehaltene Flächen</t>
  </si>
  <si>
    <t>LB die in dem betroffenen Gebäude die gesondert vorgeh. Flächen nutzen</t>
  </si>
  <si>
    <t>Von der Maßnahme betroffene vereinbarte Flächen des Gebäudes</t>
  </si>
  <si>
    <t xml:space="preserve">Fiktive Neubaukosten des Gebäudes </t>
  </si>
  <si>
    <t>Laufzeit der Vereinbarung</t>
  </si>
  <si>
    <t>Berechnung Eigenbeteiligung</t>
  </si>
  <si>
    <t>Eigenanteil</t>
  </si>
  <si>
    <t>der Vergütung  zugrundliegende Abrechnungstage</t>
  </si>
  <si>
    <t>5.2.1</t>
  </si>
  <si>
    <t>5.2.2</t>
  </si>
  <si>
    <t>5.2.3</t>
  </si>
  <si>
    <t>5.2.4</t>
  </si>
  <si>
    <t>kalendertäglicher Aufschlag gesondert vorgehaltene Flächen</t>
  </si>
  <si>
    <t>kalkulatorische jährliche Abrechnungstage für das Gebäude</t>
  </si>
  <si>
    <t>kalendertäglich</t>
  </si>
  <si>
    <t>monatlich</t>
  </si>
  <si>
    <t>6.2.1</t>
  </si>
  <si>
    <t>6.2.2</t>
  </si>
  <si>
    <t>6.2.3</t>
  </si>
  <si>
    <t>6.2.4</t>
  </si>
  <si>
    <t>6.2.5</t>
  </si>
  <si>
    <t>6.5</t>
  </si>
  <si>
    <t>6.2.6</t>
  </si>
  <si>
    <r>
      <t xml:space="preserve">tatsächl. dem LB in Rechnung gestellte Wohnraumkosten - </t>
    </r>
    <r>
      <rPr>
        <b/>
        <sz val="11"/>
        <rFont val="Arial"/>
        <family val="2"/>
      </rPr>
      <t>Kaltmietanteil</t>
    </r>
  </si>
  <si>
    <t>monatlicher Aufschlag "Kaltmiete" insgesamt:</t>
  </si>
  <si>
    <t>Aktenzeichen gesondert vorgehaltene Flächen</t>
  </si>
  <si>
    <t>Inbetriebnahme ab</t>
  </si>
  <si>
    <t>Allgemeine Angaben zum Leistungserbringer und der Besonderen Wohnform und / oder gesondert vorgehaltenen Flächen zur  Ermittlung des Investitionsbetrages für die Strukturkosten, gesondert vorgehaltenen Flächen und Wohnraumkosten</t>
  </si>
  <si>
    <t>Bemessung der zusätzlichen Investitionskosten gemäß Anlage 6 Ziffer 5</t>
  </si>
  <si>
    <t>Berechnungsbogen zur Ermittlung der Kosten bei Investitionen im Bestand gemäß Anlage 6 zu Nummer 3.10</t>
  </si>
  <si>
    <t>Kontengruppe</t>
  </si>
  <si>
    <t>Berechnung der zusätzlichen Investitionskosten Gesondert vorgehaltene Flächen</t>
  </si>
  <si>
    <t>jährlich abrechenbare Monatsmieten für das Gebäude</t>
  </si>
  <si>
    <t>III.                      Wohnraumbezo-gene Flächen / Kosten</t>
  </si>
  <si>
    <t>6.6</t>
  </si>
  <si>
    <t xml:space="preserve">Lauzeit der Vereinbarungen: </t>
  </si>
  <si>
    <t>der Aufschlag wird berechnet für</t>
  </si>
  <si>
    <t>Aktenzeichen Assistenzleistungen</t>
  </si>
  <si>
    <t>Az. übersteigende Kosten der Unterkunft (KdU)</t>
  </si>
  <si>
    <t>ZAD Ort der Leistungserbringung</t>
  </si>
  <si>
    <t>2. Angaben zum Ort der Leistungserbringung (betroffenes Gebäude)</t>
  </si>
  <si>
    <t>jährlich</t>
  </si>
  <si>
    <t>5.2.5</t>
  </si>
  <si>
    <t>Eigenanteil jährlich</t>
  </si>
  <si>
    <t>6.2.7</t>
  </si>
  <si>
    <t>Eigenanteil aus Kaltmiete ohne Verwaltungskosten</t>
  </si>
  <si>
    <t>monatlicher Aufschlag  - Kaltmietanteil ohne Wagnis und Auslastung</t>
  </si>
  <si>
    <t>vereinbarte Amortisation/Laufzeit</t>
  </si>
  <si>
    <t>rechnerisch Amortisation/Laufzeit</t>
  </si>
  <si>
    <t xml:space="preserve">Die Refinanzierung des genannten jährlichen Betrages ist aus der Vergütung der Assistenzleistung (qA und/oder kA) sicherzustellen. Dabei sind insbesondere stärkere Schwankungen im Leistungsumfang der Assistenzleistungen bei der "Neufestsetzung" des Stundensatzes zu berücksichtigen. Eine Automatisierung des Rechenweges ist daher nicht möglich. Leistungsträger und Leistungserbringer verständigen sich über eine sachgerechte Berücksichtigung. </t>
  </si>
  <si>
    <t>Zusätzliche Investitionskosten Gesondert vorgehaltene Flächen</t>
  </si>
  <si>
    <t>III.              Wohnraumbezo-gene Flächen / Kosten</t>
  </si>
  <si>
    <t>Die Richtigkeit der Angaben wird hiermit bestätigt. Beide Vertragsparteien sind sich darüber einig, dass die in dieser Berechnung ermittelten Beträge der Wohnraumkosten und die sich daraus ergebenden übersteigenden Kosten der Unterkunft ab dem Datum der neuen Vereinbarung bindend sind.</t>
  </si>
  <si>
    <t>5.3</t>
  </si>
  <si>
    <t>Einrichtungen, die keine übersteigende KdU vereinbart haben und den "Spielraum" bis zur Angemessenheitsgrenze Wohnraumkosten (Vergleichsmiete) genutzt haben tragen hier ihre tatsächliche Kaltmiete ein. Einrichtungen für die eine undifferenzierte Warmmiete (Vergleichsmiete) vereinbart wurde tragen hier bitte einen Vorschlag für einen Kaltmietanteil ein, über den es sich noch mit dem Leistungsträger noch zu verständigen gilt. Ggf. kann das Verhältnis aus der "Trennungsdatei" herangezogen werden.</t>
  </si>
  <si>
    <t>Eintragung sofern abweichend</t>
  </si>
  <si>
    <t>300 - 700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</si>
</sst>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43" formatCode="_-* #,##0.00_-;\-* #,##0.00_-;_-* &quot;-&quot;??_-;_-@_-"/>
    <numFmt numFmtId="164" formatCode="#,##0.00\ &quot;m²&quot;"/>
    <numFmt numFmtId="165" formatCode="#,##0.00\ &quot;€&quot;"/>
    <numFmt numFmtId="166" formatCode="[$-407]mmm/\ yy;@"/>
    <numFmt numFmtId="167" formatCode="0.0"/>
    <numFmt numFmtId="168" formatCode="#,##0\ &quot;€&quot;"/>
    <numFmt numFmtId="169" formatCode="_-* #,##0_-;\-* #,##0_-;_-* &quot;-&quot;??_-;_-@_-"/>
    <numFmt numFmtId="170" formatCode="_-* #,##0.00\ [$€-407]_-;\-* #,##0.00\ [$€-407]_-;_-* &quot;-&quot;??\ [$€-407]_-;_-@_-"/>
    <numFmt numFmtId="171" formatCode="0\ &quot;Jahre&quot;"/>
  </numFmts>
  <fonts count="29" x14ac:knownFonts="1">
    <font>
      <sz val="11"/>
      <color theme="1"/>
      <name val="Calibri"/>
      <family val="2"/>
      <scheme val="minor"/>
    </font>
    <font>
      <sz val="10"/>
      <name val="Arial"/>
      <family val="2"/>
    </font>
    <font>
      <b/>
      <sz val="14"/>
      <name val="Arial"/>
      <family val="2"/>
    </font>
    <font>
      <b/>
      <sz val="10"/>
      <name val="Arial"/>
      <family val="2"/>
    </font>
    <font>
      <sz val="11"/>
      <name val="Arial"/>
      <family val="2"/>
    </font>
    <font>
      <sz val="12"/>
      <name val="Arial"/>
      <family val="2"/>
    </font>
    <font>
      <sz val="14"/>
      <name val="Arial"/>
      <family val="2"/>
    </font>
    <font>
      <b/>
      <sz val="12"/>
      <name val="Arial"/>
      <family val="2"/>
    </font>
    <font>
      <b/>
      <sz val="14"/>
      <color theme="1"/>
      <name val="Arial"/>
      <family val="2"/>
    </font>
    <font>
      <b/>
      <sz val="14"/>
      <color theme="1"/>
      <name val="Calibri"/>
      <family val="2"/>
      <scheme val="minor"/>
    </font>
    <font>
      <sz val="11"/>
      <color theme="1"/>
      <name val="Arial"/>
      <family val="2"/>
    </font>
    <font>
      <i/>
      <sz val="11"/>
      <color theme="1"/>
      <name val="Arial"/>
      <family val="2"/>
    </font>
    <font>
      <sz val="11"/>
      <color theme="1"/>
      <name val="Calibri"/>
      <family val="2"/>
      <scheme val="minor"/>
    </font>
    <font>
      <b/>
      <sz val="11"/>
      <color theme="1"/>
      <name val="Arial"/>
      <family val="2"/>
    </font>
    <font>
      <b/>
      <sz val="11"/>
      <name val="Arial"/>
      <family val="2"/>
    </font>
    <font>
      <b/>
      <sz val="10"/>
      <color rgb="FFFF0000"/>
      <name val="Arial"/>
      <family val="2"/>
    </font>
    <font>
      <b/>
      <sz val="11"/>
      <color theme="1"/>
      <name val="Calibri"/>
      <family val="2"/>
      <scheme val="minor"/>
    </font>
    <font>
      <b/>
      <sz val="10"/>
      <color rgb="FF00B050"/>
      <name val="Arial"/>
      <family val="2"/>
    </font>
    <font>
      <sz val="11"/>
      <color rgb="FF00B050"/>
      <name val="Arial"/>
      <family val="2"/>
    </font>
    <font>
      <sz val="11"/>
      <color rgb="FFFF0000"/>
      <name val="Arial"/>
      <family val="2"/>
    </font>
    <font>
      <sz val="10"/>
      <color rgb="FFFF0000"/>
      <name val="Arial"/>
      <family val="2"/>
    </font>
    <font>
      <b/>
      <u/>
      <sz val="12"/>
      <name val="Arial"/>
      <family val="2"/>
    </font>
    <font>
      <sz val="11"/>
      <color theme="0"/>
      <name val="Arial"/>
      <family val="2"/>
    </font>
    <font>
      <sz val="12"/>
      <color theme="1"/>
      <name val="Arial"/>
      <family val="2"/>
    </font>
    <font>
      <sz val="8"/>
      <name val="Calibri"/>
      <family val="2"/>
      <scheme val="minor"/>
    </font>
    <font>
      <sz val="9"/>
      <color indexed="81"/>
      <name val="Segoe UI"/>
      <charset val="1"/>
    </font>
    <font>
      <sz val="9"/>
      <color indexed="81"/>
      <name val="Segoe UI"/>
      <family val="2"/>
    </font>
    <font>
      <b/>
      <sz val="9"/>
      <color indexed="81"/>
      <name val="Segoe UI"/>
      <family val="2"/>
    </font>
    <font>
      <sz val="9"/>
      <color indexed="81"/>
      <name val="Arial"/>
      <family val="2"/>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0"/>
        <bgColor indexed="64"/>
      </patternFill>
    </fill>
  </fills>
  <borders count="60">
    <border>
      <left/>
      <right/>
      <top/>
      <bottom/>
      <diagonal/>
    </border>
    <border>
      <left style="medium">
        <color auto="1"/>
      </left>
      <right/>
      <top style="medium">
        <color auto="1"/>
      </top>
      <bottom style="medium">
        <color auto="1"/>
      </bottom>
      <diagonal/>
    </border>
    <border>
      <left/>
      <right/>
      <top/>
      <bottom style="thin">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thin">
        <color auto="1"/>
      </bottom>
      <diagonal/>
    </border>
    <border>
      <left style="thin">
        <color auto="1"/>
      </left>
      <right style="dashed">
        <color auto="1"/>
      </right>
      <top style="dotted">
        <color auto="1"/>
      </top>
      <bottom style="dashed">
        <color auto="1"/>
      </bottom>
      <diagonal/>
    </border>
    <border>
      <left/>
      <right/>
      <top/>
      <bottom style="dotted">
        <color auto="1"/>
      </bottom>
      <diagonal/>
    </border>
    <border>
      <left/>
      <right/>
      <top style="medium">
        <color auto="1"/>
      </top>
      <bottom style="medium">
        <color auto="1"/>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auto="1"/>
      </bottom>
      <diagonal/>
    </border>
    <border>
      <left/>
      <right/>
      <top style="dotted">
        <color auto="1"/>
      </top>
      <bottom style="dashed">
        <color auto="1"/>
      </bottom>
      <diagonal/>
    </border>
    <border>
      <left/>
      <right style="dotted">
        <color auto="1"/>
      </right>
      <top style="dotted">
        <color auto="1"/>
      </top>
      <bottom style="dashed">
        <color auto="1"/>
      </bottom>
      <diagonal/>
    </border>
    <border>
      <left/>
      <right style="medium">
        <color auto="1"/>
      </right>
      <top style="medium">
        <color auto="1"/>
      </top>
      <bottom style="medium">
        <color auto="1"/>
      </bottom>
      <diagonal/>
    </border>
    <border>
      <left style="dotted">
        <color auto="1"/>
      </left>
      <right style="thin">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dotted">
        <color auto="1"/>
      </left>
      <right style="thin">
        <color auto="1"/>
      </right>
      <top style="dotted">
        <color auto="1"/>
      </top>
      <bottom style="thin">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double">
        <color indexed="64"/>
      </bottom>
      <diagonal/>
    </border>
    <border>
      <left style="thin">
        <color auto="1"/>
      </left>
      <right style="thin">
        <color indexed="64"/>
      </right>
      <top style="dotted">
        <color auto="1"/>
      </top>
      <bottom style="dotted">
        <color auto="1"/>
      </bottom>
      <diagonal/>
    </border>
    <border>
      <left style="dashed">
        <color auto="1"/>
      </left>
      <right/>
      <top/>
      <bottom/>
      <diagonal/>
    </border>
    <border>
      <left/>
      <right style="dotted">
        <color auto="1"/>
      </right>
      <top/>
      <bottom/>
      <diagonal/>
    </border>
    <border>
      <left style="thin">
        <color auto="1"/>
      </left>
      <right style="dashed">
        <color auto="1"/>
      </right>
      <top/>
      <bottom/>
      <diagonal/>
    </border>
    <border>
      <left style="thin">
        <color auto="1"/>
      </left>
      <right style="dashed">
        <color auto="1"/>
      </right>
      <top/>
      <bottom style="dotted">
        <color auto="1"/>
      </bottom>
      <diagonal/>
    </border>
    <border>
      <left/>
      <right style="thin">
        <color auto="1"/>
      </right>
      <top style="dotted">
        <color auto="1"/>
      </top>
      <bottom style="dotted">
        <color auto="1"/>
      </bottom>
      <diagonal/>
    </border>
    <border>
      <left/>
      <right style="dotted">
        <color auto="1"/>
      </right>
      <top style="dotted">
        <color auto="1"/>
      </top>
      <bottom style="thin">
        <color auto="1"/>
      </bottom>
      <diagonal/>
    </border>
    <border>
      <left style="thin">
        <color auto="1"/>
      </left>
      <right/>
      <top style="dotted">
        <color auto="1"/>
      </top>
      <bottom style="dotted">
        <color auto="1"/>
      </bottom>
      <diagonal/>
    </border>
    <border>
      <left style="dashed">
        <color auto="1"/>
      </left>
      <right/>
      <top/>
      <bottom style="dotted">
        <color indexed="64"/>
      </bottom>
      <diagonal/>
    </border>
    <border>
      <left/>
      <right style="dotted">
        <color auto="1"/>
      </right>
      <top/>
      <bottom style="dotted">
        <color indexed="64"/>
      </bottom>
      <diagonal/>
    </border>
    <border>
      <left style="dashed">
        <color auto="1"/>
      </left>
      <right/>
      <top style="dotted">
        <color indexed="64"/>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right/>
      <top style="dotted">
        <color auto="1"/>
      </top>
      <bottom style="thin">
        <color auto="1"/>
      </bottom>
      <diagonal/>
    </border>
    <border>
      <left style="thin">
        <color auto="1"/>
      </left>
      <right style="dashed">
        <color auto="1"/>
      </right>
      <top style="dashed">
        <color auto="1"/>
      </top>
      <bottom/>
      <diagonal/>
    </border>
    <border>
      <left style="dashed">
        <color auto="1"/>
      </left>
      <right/>
      <top style="dotted">
        <color indexed="64"/>
      </top>
      <bottom/>
      <diagonal/>
    </border>
    <border>
      <left style="thin">
        <color auto="1"/>
      </left>
      <right/>
      <top/>
      <bottom style="dashed">
        <color auto="1"/>
      </bottom>
      <diagonal/>
    </border>
    <border>
      <left style="hair">
        <color indexed="64"/>
      </left>
      <right style="hair">
        <color indexed="64"/>
      </right>
      <top style="hair">
        <color indexed="64"/>
      </top>
      <bottom style="hair">
        <color indexed="64"/>
      </bottom>
      <diagonal/>
    </border>
  </borders>
  <cellStyleXfs count="5">
    <xf numFmtId="0" fontId="0" fillId="0" borderId="0"/>
    <xf numFmtId="0" fontId="1"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cellStyleXfs>
  <cellXfs count="285">
    <xf numFmtId="0" fontId="0" fillId="0" borderId="0" xfId="0"/>
    <xf numFmtId="0" fontId="5" fillId="2" borderId="10" xfId="1" applyFont="1" applyFill="1" applyBorder="1" applyAlignment="1" applyProtection="1">
      <alignment horizontal="left" vertical="center" wrapText="1"/>
      <protection locked="0"/>
    </xf>
    <xf numFmtId="0" fontId="7" fillId="2" borderId="10" xfId="1" applyFont="1" applyFill="1" applyBorder="1" applyAlignment="1" applyProtection="1">
      <alignment horizontal="left" vertical="center" wrapText="1"/>
      <protection locked="0"/>
    </xf>
    <xf numFmtId="164" fontId="4" fillId="2" borderId="10" xfId="0" applyNumberFormat="1" applyFont="1" applyFill="1" applyBorder="1" applyAlignment="1" applyProtection="1">
      <alignment vertical="top" wrapText="1"/>
      <protection locked="0"/>
    </xf>
    <xf numFmtId="166" fontId="4" fillId="2" borderId="10" xfId="0" applyNumberFormat="1" applyFont="1" applyFill="1" applyBorder="1" applyAlignment="1" applyProtection="1">
      <alignment vertical="top" wrapText="1"/>
      <protection locked="0"/>
    </xf>
    <xf numFmtId="167" fontId="4" fillId="2" borderId="10" xfId="0" applyNumberFormat="1" applyFont="1" applyFill="1" applyBorder="1" applyAlignment="1" applyProtection="1">
      <alignment vertical="top" wrapText="1"/>
      <protection locked="0"/>
    </xf>
    <xf numFmtId="165" fontId="4" fillId="2" borderId="10" xfId="0" applyNumberFormat="1" applyFont="1" applyFill="1" applyBorder="1" applyAlignment="1" applyProtection="1">
      <alignment vertical="top" wrapText="1"/>
      <protection locked="0"/>
    </xf>
    <xf numFmtId="44" fontId="1" fillId="3" borderId="24" xfId="3" applyFont="1" applyFill="1" applyBorder="1" applyProtection="1"/>
    <xf numFmtId="44" fontId="3" fillId="0" borderId="0" xfId="3" applyFont="1" applyFill="1" applyBorder="1" applyProtection="1"/>
    <xf numFmtId="10" fontId="3" fillId="0" borderId="0" xfId="4" applyNumberFormat="1" applyFont="1" applyFill="1" applyBorder="1" applyAlignment="1" applyProtection="1">
      <alignment horizontal="center"/>
    </xf>
    <xf numFmtId="44" fontId="1" fillId="0" borderId="0" xfId="3" applyFont="1" applyFill="1" applyBorder="1" applyProtection="1"/>
    <xf numFmtId="44" fontId="1" fillId="0" borderId="0" xfId="3" applyFont="1" applyFill="1" applyBorder="1" applyAlignment="1" applyProtection="1">
      <alignment vertical="center"/>
    </xf>
    <xf numFmtId="44" fontId="4" fillId="2" borderId="42" xfId="3" applyFont="1" applyFill="1" applyBorder="1" applyAlignment="1" applyProtection="1">
      <alignment vertical="top" wrapText="1"/>
      <protection locked="0"/>
    </xf>
    <xf numFmtId="9" fontId="14" fillId="0" borderId="0" xfId="4" applyFont="1" applyFill="1" applyBorder="1" applyAlignment="1" applyProtection="1">
      <alignment horizontal="center"/>
    </xf>
    <xf numFmtId="10" fontId="4" fillId="2" borderId="10" xfId="4" applyNumberFormat="1" applyFont="1" applyFill="1" applyBorder="1" applyAlignment="1" applyProtection="1">
      <alignment horizontal="center" vertical="top" wrapText="1"/>
      <protection locked="0"/>
    </xf>
    <xf numFmtId="10" fontId="14" fillId="0" borderId="0" xfId="4" applyNumberFormat="1" applyFont="1" applyFill="1" applyBorder="1" applyAlignment="1" applyProtection="1">
      <alignment horizontal="center" vertical="center"/>
    </xf>
    <xf numFmtId="44" fontId="14" fillId="0" borderId="41" xfId="3" applyFont="1" applyFill="1" applyBorder="1" applyProtection="1"/>
    <xf numFmtId="3" fontId="5" fillId="2" borderId="16" xfId="1" applyNumberFormat="1" applyFont="1" applyFill="1" applyBorder="1" applyAlignment="1" applyProtection="1">
      <alignment vertical="center" wrapText="1"/>
      <protection locked="0"/>
    </xf>
    <xf numFmtId="165" fontId="5" fillId="2" borderId="16" xfId="1" applyNumberFormat="1" applyFont="1" applyFill="1" applyBorder="1" applyAlignment="1" applyProtection="1">
      <alignment vertical="center" wrapText="1"/>
      <protection locked="0"/>
    </xf>
    <xf numFmtId="44" fontId="5" fillId="2" borderId="16" xfId="3" applyFont="1" applyFill="1" applyBorder="1" applyAlignment="1" applyProtection="1">
      <alignment vertical="center" wrapText="1"/>
      <protection locked="0"/>
    </xf>
    <xf numFmtId="10" fontId="4" fillId="2" borderId="10" xfId="4" applyNumberFormat="1" applyFont="1" applyFill="1" applyBorder="1" applyAlignment="1" applyProtection="1">
      <alignment vertical="top" wrapText="1"/>
      <protection locked="0"/>
    </xf>
    <xf numFmtId="170" fontId="4" fillId="2" borderId="59" xfId="3" applyNumberFormat="1" applyFont="1" applyFill="1" applyBorder="1" applyAlignment="1" applyProtection="1">
      <alignment vertical="top" wrapText="1"/>
      <protection locked="0"/>
    </xf>
    <xf numFmtId="10" fontId="4" fillId="2" borderId="59" xfId="0" applyNumberFormat="1" applyFont="1" applyFill="1" applyBorder="1" applyAlignment="1" applyProtection="1">
      <alignment vertical="top" wrapText="1"/>
      <protection locked="0"/>
    </xf>
    <xf numFmtId="165" fontId="4" fillId="0" borderId="0" xfId="0" applyNumberFormat="1" applyFont="1" applyBorder="1" applyAlignment="1" applyProtection="1">
      <alignment vertical="top" wrapText="1"/>
    </xf>
    <xf numFmtId="0" fontId="9" fillId="0" borderId="23" xfId="0" applyFont="1" applyBorder="1" applyAlignment="1" applyProtection="1">
      <alignment vertical="top"/>
    </xf>
    <xf numFmtId="0" fontId="10" fillId="0" borderId="24" xfId="0" applyFont="1" applyBorder="1" applyAlignment="1" applyProtection="1">
      <alignment horizontal="center" vertical="top" wrapText="1"/>
    </xf>
    <xf numFmtId="0" fontId="10" fillId="0" borderId="22" xfId="0" applyFont="1" applyBorder="1" applyAlignment="1" applyProtection="1">
      <alignment horizontal="center" vertical="top" wrapText="1"/>
    </xf>
    <xf numFmtId="0" fontId="10" fillId="0" borderId="21" xfId="0" applyFont="1" applyBorder="1" applyAlignment="1" applyProtection="1">
      <alignment horizontal="center" vertical="top" wrapText="1"/>
    </xf>
    <xf numFmtId="165" fontId="10" fillId="0" borderId="22" xfId="0" applyNumberFormat="1" applyFont="1" applyBorder="1" applyAlignment="1" applyProtection="1">
      <alignment horizontal="center" vertical="top" wrapText="1"/>
    </xf>
    <xf numFmtId="0" fontId="10" fillId="0" borderId="23" xfId="0" applyFont="1" applyBorder="1" applyAlignment="1" applyProtection="1">
      <alignment vertical="top"/>
    </xf>
    <xf numFmtId="0" fontId="10" fillId="0" borderId="0" xfId="0" applyFont="1" applyAlignment="1" applyProtection="1">
      <alignment vertical="top"/>
    </xf>
    <xf numFmtId="0" fontId="10" fillId="0" borderId="0" xfId="0" applyFont="1" applyAlignment="1" applyProtection="1">
      <alignment horizontal="center" vertical="top" wrapText="1"/>
    </xf>
    <xf numFmtId="0" fontId="10" fillId="0" borderId="25" xfId="0" applyFont="1" applyBorder="1" applyAlignment="1" applyProtection="1">
      <alignment vertical="top"/>
    </xf>
    <xf numFmtId="0" fontId="10" fillId="0" borderId="26" xfId="0" applyFont="1" applyBorder="1" applyAlignment="1" applyProtection="1">
      <alignment vertical="top"/>
    </xf>
    <xf numFmtId="0" fontId="10" fillId="0" borderId="26" xfId="0" applyFont="1" applyBorder="1" applyAlignment="1" applyProtection="1">
      <alignment horizontal="center" vertical="top" wrapText="1"/>
    </xf>
    <xf numFmtId="0" fontId="10" fillId="0" borderId="27" xfId="0" applyFont="1" applyBorder="1" applyAlignment="1" applyProtection="1">
      <alignment vertical="top"/>
    </xf>
    <xf numFmtId="0" fontId="10" fillId="0" borderId="28" xfId="0" applyFont="1" applyBorder="1" applyAlignment="1" applyProtection="1">
      <alignment vertical="top"/>
    </xf>
    <xf numFmtId="0" fontId="10"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wrapText="1"/>
    </xf>
    <xf numFmtId="0" fontId="0" fillId="0" borderId="29" xfId="0" applyBorder="1" applyAlignment="1" applyProtection="1">
      <alignment horizontal="left" vertical="top" wrapText="1"/>
    </xf>
    <xf numFmtId="0" fontId="10" fillId="0" borderId="30" xfId="0" applyFont="1" applyBorder="1" applyAlignment="1" applyProtection="1">
      <alignment vertical="top"/>
    </xf>
    <xf numFmtId="0" fontId="10" fillId="0" borderId="7" xfId="0" applyFont="1" applyBorder="1" applyAlignment="1" applyProtection="1">
      <alignment vertical="top"/>
    </xf>
    <xf numFmtId="0" fontId="10" fillId="0" borderId="7" xfId="0" applyFont="1" applyBorder="1" applyAlignment="1" applyProtection="1">
      <alignment vertical="top" wrapText="1"/>
    </xf>
    <xf numFmtId="0" fontId="0" fillId="0" borderId="7" xfId="0" applyBorder="1" applyAlignment="1" applyProtection="1">
      <alignment vertical="top" wrapText="1"/>
    </xf>
    <xf numFmtId="0" fontId="0" fillId="0" borderId="31" xfId="0" applyBorder="1" applyAlignment="1" applyProtection="1">
      <alignment vertical="top" wrapText="1"/>
    </xf>
    <xf numFmtId="0" fontId="10" fillId="0" borderId="32" xfId="0" applyFont="1" applyBorder="1" applyAlignment="1" applyProtection="1">
      <alignment vertical="top"/>
    </xf>
    <xf numFmtId="0" fontId="10" fillId="0" borderId="33" xfId="0" applyFont="1" applyBorder="1" applyAlignment="1" applyProtection="1">
      <alignment vertical="top"/>
    </xf>
    <xf numFmtId="0" fontId="10" fillId="0" borderId="33" xfId="0" applyFont="1" applyBorder="1" applyAlignment="1" applyProtection="1">
      <alignment horizontal="center" vertical="top" wrapText="1"/>
    </xf>
    <xf numFmtId="0" fontId="10" fillId="0" borderId="34" xfId="0" applyFont="1" applyBorder="1" applyAlignment="1" applyProtection="1">
      <alignment vertical="top"/>
    </xf>
    <xf numFmtId="0" fontId="10" fillId="0" borderId="0" xfId="0" applyFont="1" applyAlignment="1" applyProtection="1">
      <alignment vertical="top" wrapText="1"/>
    </xf>
    <xf numFmtId="0" fontId="10" fillId="0" borderId="0" xfId="0" applyFont="1" applyAlignment="1" applyProtection="1">
      <alignment horizontal="right" vertical="top"/>
    </xf>
    <xf numFmtId="0" fontId="10" fillId="0" borderId="35" xfId="0" applyFont="1" applyBorder="1" applyAlignment="1" applyProtection="1">
      <alignment vertical="top"/>
    </xf>
    <xf numFmtId="0" fontId="10" fillId="0" borderId="2" xfId="0" applyFont="1" applyBorder="1" applyAlignment="1" applyProtection="1">
      <alignment vertical="top"/>
    </xf>
    <xf numFmtId="0" fontId="10" fillId="0" borderId="2" xfId="0" applyFont="1" applyBorder="1" applyAlignment="1" applyProtection="1">
      <alignment vertical="top" wrapText="1"/>
    </xf>
    <xf numFmtId="0" fontId="0" fillId="0" borderId="2" xfId="0" applyBorder="1" applyAlignment="1" applyProtection="1">
      <alignment vertical="top" wrapText="1"/>
    </xf>
    <xf numFmtId="0" fontId="0" fillId="0" borderId="36" xfId="0" applyBorder="1" applyAlignment="1" applyProtection="1">
      <alignment vertical="top" wrapText="1"/>
    </xf>
    <xf numFmtId="0" fontId="10" fillId="0" borderId="37" xfId="0" applyFont="1" applyBorder="1" applyAlignment="1" applyProtection="1">
      <alignment horizontal="center" vertical="top" wrapText="1"/>
    </xf>
    <xf numFmtId="49" fontId="13" fillId="0" borderId="0" xfId="0" applyNumberFormat="1" applyFont="1" applyAlignment="1" applyProtection="1">
      <alignment vertical="top"/>
    </xf>
    <xf numFmtId="0" fontId="13" fillId="0" borderId="0" xfId="0" applyFont="1" applyAlignment="1" applyProtection="1">
      <alignment vertical="top"/>
    </xf>
    <xf numFmtId="0" fontId="13" fillId="0" borderId="0" xfId="0" applyFont="1" applyAlignment="1" applyProtection="1">
      <alignment horizontal="center" vertical="top"/>
    </xf>
    <xf numFmtId="0" fontId="13" fillId="0" borderId="0" xfId="0" applyFont="1" applyAlignment="1" applyProtection="1">
      <alignment horizontal="right" vertical="top"/>
    </xf>
    <xf numFmtId="0" fontId="13" fillId="0" borderId="38" xfId="0" applyFont="1" applyBorder="1" applyAlignment="1" applyProtection="1">
      <alignment vertical="top"/>
    </xf>
    <xf numFmtId="170" fontId="13" fillId="0" borderId="0" xfId="0" applyNumberFormat="1" applyFont="1" applyAlignment="1" applyProtection="1">
      <alignment vertical="top"/>
    </xf>
    <xf numFmtId="165" fontId="13" fillId="0" borderId="38" xfId="0" applyNumberFormat="1" applyFont="1" applyBorder="1" applyAlignment="1" applyProtection="1">
      <alignment vertical="top"/>
    </xf>
    <xf numFmtId="0" fontId="10" fillId="0" borderId="38"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Alignment="1" applyProtection="1">
      <alignment horizontal="center" vertical="top"/>
    </xf>
    <xf numFmtId="10" fontId="4" fillId="0" borderId="0" xfId="0" applyNumberFormat="1" applyFont="1" applyAlignment="1" applyProtection="1">
      <alignment vertical="top" wrapText="1"/>
    </xf>
    <xf numFmtId="49" fontId="10" fillId="0" borderId="0" xfId="0" applyNumberFormat="1" applyFont="1" applyAlignment="1" applyProtection="1">
      <alignment vertical="top"/>
    </xf>
    <xf numFmtId="165" fontId="10" fillId="0" borderId="0" xfId="0" applyNumberFormat="1" applyFont="1" applyAlignment="1" applyProtection="1">
      <alignment vertical="top"/>
    </xf>
    <xf numFmtId="3" fontId="10" fillId="0" borderId="0" xfId="0" applyNumberFormat="1" applyFont="1" applyBorder="1" applyAlignment="1" applyProtection="1">
      <alignment vertical="top"/>
    </xf>
    <xf numFmtId="44" fontId="10" fillId="0" borderId="0" xfId="0" applyNumberFormat="1" applyFont="1" applyAlignment="1" applyProtection="1">
      <alignment vertical="top"/>
    </xf>
    <xf numFmtId="0" fontId="10" fillId="0" borderId="39" xfId="0" applyFont="1" applyBorder="1" applyAlignment="1" applyProtection="1">
      <alignment vertical="top"/>
    </xf>
    <xf numFmtId="0" fontId="10" fillId="0" borderId="36" xfId="0" applyFont="1" applyBorder="1" applyAlignment="1" applyProtection="1">
      <alignment vertical="top"/>
    </xf>
    <xf numFmtId="0" fontId="10" fillId="0" borderId="0" xfId="0" applyFont="1" applyBorder="1" applyAlignment="1" applyProtection="1">
      <alignment vertical="top"/>
    </xf>
    <xf numFmtId="0" fontId="10" fillId="0" borderId="37" xfId="0" applyFont="1" applyBorder="1" applyAlignment="1" applyProtection="1">
      <alignment vertical="top"/>
    </xf>
    <xf numFmtId="165" fontId="13" fillId="0" borderId="0" xfId="0" applyNumberFormat="1" applyFont="1" applyAlignment="1" applyProtection="1">
      <alignment vertical="top"/>
    </xf>
    <xf numFmtId="10" fontId="4" fillId="0" borderId="38" xfId="0" applyNumberFormat="1" applyFont="1" applyBorder="1" applyAlignment="1" applyProtection="1">
      <alignment vertical="top" wrapText="1"/>
    </xf>
    <xf numFmtId="3" fontId="10" fillId="0" borderId="0" xfId="0" applyNumberFormat="1" applyFont="1" applyAlignment="1" applyProtection="1">
      <alignment vertical="top"/>
    </xf>
    <xf numFmtId="169" fontId="10" fillId="0" borderId="0" xfId="2" applyNumberFormat="1" applyFont="1" applyBorder="1" applyAlignment="1" applyProtection="1">
      <alignment vertical="top"/>
    </xf>
    <xf numFmtId="44" fontId="10" fillId="0" borderId="0" xfId="3" applyFont="1" applyBorder="1" applyAlignment="1" applyProtection="1">
      <alignment vertical="top"/>
    </xf>
    <xf numFmtId="0" fontId="4" fillId="0" borderId="0" xfId="1" applyFont="1" applyAlignment="1" applyProtection="1">
      <alignment vertical="center"/>
    </xf>
    <xf numFmtId="0" fontId="0" fillId="0" borderId="0" xfId="0" applyAlignment="1" applyProtection="1">
      <alignment vertical="center"/>
    </xf>
    <xf numFmtId="9" fontId="10" fillId="0" borderId="0" xfId="4" applyFont="1" applyBorder="1" applyAlignment="1" applyProtection="1">
      <alignment vertical="top"/>
    </xf>
    <xf numFmtId="170" fontId="10" fillId="0" borderId="0" xfId="0" applyNumberFormat="1" applyFont="1" applyProtection="1"/>
    <xf numFmtId="0" fontId="10" fillId="0" borderId="0" xfId="0" applyFont="1" applyAlignment="1" applyProtection="1">
      <alignment vertical="center"/>
    </xf>
    <xf numFmtId="3" fontId="7" fillId="0" borderId="0" xfId="1" applyNumberFormat="1" applyFont="1" applyAlignment="1" applyProtection="1">
      <alignment horizontal="center" vertical="center"/>
    </xf>
    <xf numFmtId="0" fontId="5" fillId="0" borderId="0" xfId="1" applyFont="1" applyAlignment="1" applyProtection="1">
      <alignment horizontal="left" vertical="center"/>
    </xf>
    <xf numFmtId="165" fontId="5" fillId="0" borderId="0" xfId="1" applyNumberFormat="1" applyFont="1" applyAlignment="1" applyProtection="1">
      <alignment vertical="center" wrapText="1"/>
    </xf>
    <xf numFmtId="170" fontId="10" fillId="0" borderId="0" xfId="0" applyNumberFormat="1" applyFont="1" applyAlignment="1" applyProtection="1">
      <alignment vertical="top"/>
    </xf>
    <xf numFmtId="0" fontId="4" fillId="0" borderId="0" xfId="1" applyFont="1" applyBorder="1" applyAlignment="1" applyProtection="1">
      <alignment vertical="center"/>
    </xf>
    <xf numFmtId="3" fontId="10" fillId="0" borderId="0" xfId="0" applyNumberFormat="1" applyFont="1" applyAlignment="1" applyProtection="1">
      <alignment vertical="center"/>
    </xf>
    <xf numFmtId="10" fontId="10" fillId="0" borderId="0" xfId="4" applyNumberFormat="1" applyFont="1" applyBorder="1" applyAlignment="1" applyProtection="1">
      <alignment vertical="top"/>
    </xf>
    <xf numFmtId="165" fontId="13" fillId="0" borderId="0" xfId="0" applyNumberFormat="1" applyFont="1" applyAlignment="1" applyProtection="1">
      <alignment horizontal="center" vertical="center"/>
    </xf>
    <xf numFmtId="0" fontId="10" fillId="0" borderId="0" xfId="0" applyFont="1" applyProtection="1"/>
    <xf numFmtId="44" fontId="13" fillId="0" borderId="0" xfId="0" applyNumberFormat="1" applyFont="1" applyAlignment="1" applyProtection="1">
      <alignment vertical="top"/>
    </xf>
    <xf numFmtId="0" fontId="0" fillId="0" borderId="0" xfId="0" applyProtection="1"/>
    <xf numFmtId="0" fontId="10" fillId="0" borderId="0" xfId="0" applyFont="1" applyAlignment="1" applyProtection="1">
      <alignment horizontal="right"/>
    </xf>
    <xf numFmtId="0" fontId="0" fillId="0" borderId="38" xfId="0" applyBorder="1" applyProtection="1"/>
    <xf numFmtId="0" fontId="10" fillId="0" borderId="0" xfId="0" applyFont="1" applyFill="1" applyAlignment="1" applyProtection="1">
      <alignment vertical="top"/>
    </xf>
    <xf numFmtId="49" fontId="13" fillId="0" borderId="0" xfId="2" applyNumberFormat="1" applyFont="1" applyBorder="1" applyProtection="1"/>
    <xf numFmtId="0" fontId="13" fillId="0" borderId="0" xfId="0" applyFont="1" applyProtection="1"/>
    <xf numFmtId="165" fontId="13" fillId="0" borderId="0" xfId="0" applyNumberFormat="1" applyFont="1" applyProtection="1"/>
    <xf numFmtId="0" fontId="16" fillId="0" borderId="0" xfId="0" applyFont="1" applyProtection="1"/>
    <xf numFmtId="0" fontId="16" fillId="0" borderId="38" xfId="0" applyFont="1" applyBorder="1" applyProtection="1"/>
    <xf numFmtId="44" fontId="13" fillId="0" borderId="40" xfId="0" applyNumberFormat="1" applyFont="1" applyBorder="1" applyProtection="1"/>
    <xf numFmtId="0" fontId="13" fillId="0" borderId="29" xfId="0" applyFont="1" applyBorder="1" applyAlignment="1" applyProtection="1">
      <alignment vertical="top"/>
    </xf>
    <xf numFmtId="169" fontId="4" fillId="0" borderId="0" xfId="2" applyNumberFormat="1" applyFont="1" applyBorder="1" applyAlignment="1" applyProtection="1">
      <alignment vertical="top" wrapText="1"/>
    </xf>
    <xf numFmtId="169" fontId="4" fillId="0" borderId="0" xfId="2" applyNumberFormat="1" applyFont="1" applyBorder="1" applyAlignment="1" applyProtection="1">
      <alignment horizontal="right" vertical="top" wrapText="1"/>
    </xf>
    <xf numFmtId="0" fontId="18" fillId="0" borderId="0" xfId="0" applyFont="1" applyAlignment="1" applyProtection="1">
      <alignment vertical="top"/>
    </xf>
    <xf numFmtId="0" fontId="11" fillId="0" borderId="0" xfId="0" applyFont="1" applyAlignment="1" applyProtection="1">
      <alignment vertical="top"/>
    </xf>
    <xf numFmtId="0" fontId="0" fillId="0" borderId="29" xfId="0" applyBorder="1" applyProtection="1"/>
    <xf numFmtId="44" fontId="10" fillId="0" borderId="0" xfId="3" applyFont="1" applyBorder="1" applyProtection="1"/>
    <xf numFmtId="49" fontId="10" fillId="0" borderId="0" xfId="2" applyNumberFormat="1" applyFont="1" applyBorder="1" applyProtection="1"/>
    <xf numFmtId="165" fontId="10" fillId="0" borderId="0" xfId="0" applyNumberFormat="1" applyFont="1" applyProtection="1"/>
    <xf numFmtId="44" fontId="13" fillId="0" borderId="0" xfId="0" applyNumberFormat="1" applyFont="1" applyProtection="1"/>
    <xf numFmtId="44" fontId="10" fillId="0" borderId="0" xfId="0" applyNumberFormat="1" applyFont="1" applyProtection="1"/>
    <xf numFmtId="0" fontId="13" fillId="0" borderId="38" xfId="0" applyFont="1" applyBorder="1" applyProtection="1"/>
    <xf numFmtId="0" fontId="13" fillId="0" borderId="0" xfId="0" applyFont="1" applyBorder="1" applyProtection="1"/>
    <xf numFmtId="171" fontId="10" fillId="0" borderId="0" xfId="0" applyNumberFormat="1" applyFont="1" applyBorder="1" applyAlignment="1" applyProtection="1">
      <alignment vertical="top"/>
    </xf>
    <xf numFmtId="0" fontId="0" fillId="0" borderId="28" xfId="0" applyBorder="1" applyAlignment="1" applyProtection="1">
      <alignment vertical="top" wrapText="1"/>
    </xf>
    <xf numFmtId="0" fontId="10" fillId="0" borderId="38" xfId="0" applyFont="1" applyBorder="1" applyAlignment="1" applyProtection="1">
      <alignment horizontal="center" vertical="top" wrapText="1"/>
    </xf>
    <xf numFmtId="0" fontId="0" fillId="0" borderId="0" xfId="0" applyAlignment="1" applyProtection="1">
      <alignment vertical="top"/>
    </xf>
    <xf numFmtId="164" fontId="4" fillId="0" borderId="0" xfId="1" applyNumberFormat="1" applyFont="1" applyAlignment="1" applyProtection="1">
      <alignment vertical="top" wrapText="1"/>
    </xf>
    <xf numFmtId="10" fontId="4" fillId="0" borderId="0" xfId="1" applyNumberFormat="1" applyFont="1" applyAlignment="1" applyProtection="1">
      <alignment vertical="top" wrapText="1"/>
    </xf>
    <xf numFmtId="10" fontId="10" fillId="0" borderId="0" xfId="0" applyNumberFormat="1" applyFont="1" applyAlignment="1" applyProtection="1">
      <alignment horizontal="center" vertical="top"/>
    </xf>
    <xf numFmtId="10" fontId="10" fillId="0" borderId="38" xfId="0" applyNumberFormat="1" applyFont="1" applyBorder="1" applyAlignment="1" applyProtection="1">
      <alignment vertical="top"/>
    </xf>
    <xf numFmtId="10" fontId="10" fillId="0" borderId="0" xfId="0" applyNumberFormat="1" applyFont="1" applyAlignment="1" applyProtection="1">
      <alignment vertical="top"/>
    </xf>
    <xf numFmtId="0" fontId="11" fillId="0" borderId="35" xfId="0" applyFont="1" applyBorder="1" applyAlignment="1" applyProtection="1">
      <alignment vertical="top"/>
    </xf>
    <xf numFmtId="0" fontId="11" fillId="0" borderId="2" xfId="0" applyFont="1" applyBorder="1" applyAlignment="1" applyProtection="1">
      <alignment vertical="top"/>
    </xf>
    <xf numFmtId="0" fontId="11" fillId="0" borderId="39" xfId="0" applyFont="1" applyBorder="1" applyAlignment="1" applyProtection="1">
      <alignment vertical="top"/>
    </xf>
    <xf numFmtId="10" fontId="11" fillId="0" borderId="2" xfId="0" applyNumberFormat="1" applyFont="1" applyBorder="1" applyAlignment="1" applyProtection="1">
      <alignment vertical="top"/>
    </xf>
    <xf numFmtId="0" fontId="11" fillId="0" borderId="36" xfId="0" applyFont="1" applyBorder="1" applyAlignment="1" applyProtection="1">
      <alignment vertical="top"/>
    </xf>
    <xf numFmtId="10" fontId="11" fillId="0" borderId="0" xfId="0" applyNumberFormat="1" applyFont="1" applyAlignment="1" applyProtection="1">
      <alignment vertical="top"/>
    </xf>
    <xf numFmtId="0" fontId="11" fillId="0" borderId="29" xfId="0" applyFont="1" applyBorder="1" applyAlignment="1" applyProtection="1">
      <alignment vertical="top"/>
    </xf>
    <xf numFmtId="0" fontId="11" fillId="0" borderId="25" xfId="0" applyFont="1" applyBorder="1" applyAlignment="1" applyProtection="1">
      <alignment vertical="top"/>
    </xf>
    <xf numFmtId="0" fontId="11" fillId="0" borderId="26" xfId="0" applyFont="1" applyBorder="1" applyAlignment="1" applyProtection="1">
      <alignment vertical="top"/>
    </xf>
    <xf numFmtId="0" fontId="11" fillId="0" borderId="37" xfId="0" applyFont="1" applyBorder="1" applyAlignment="1" applyProtection="1">
      <alignment vertical="top"/>
    </xf>
    <xf numFmtId="10" fontId="11" fillId="0" borderId="26" xfId="0" applyNumberFormat="1" applyFont="1" applyBorder="1" applyAlignment="1" applyProtection="1">
      <alignment vertical="top"/>
    </xf>
    <xf numFmtId="0" fontId="11" fillId="0" borderId="27" xfId="0" applyFont="1" applyBorder="1" applyAlignment="1" applyProtection="1">
      <alignment vertical="top"/>
    </xf>
    <xf numFmtId="165" fontId="10" fillId="0" borderId="0" xfId="0" applyNumberFormat="1" applyFont="1" applyAlignment="1" applyProtection="1">
      <alignment horizontal="center" vertical="top"/>
    </xf>
    <xf numFmtId="165" fontId="10" fillId="0" borderId="0" xfId="0" applyNumberFormat="1" applyFont="1" applyAlignment="1" applyProtection="1">
      <alignment horizontal="center" vertical="top" wrapText="1"/>
    </xf>
    <xf numFmtId="166" fontId="10" fillId="0" borderId="0" xfId="0" applyNumberFormat="1" applyFont="1" applyAlignment="1" applyProtection="1">
      <alignment vertical="top"/>
    </xf>
    <xf numFmtId="167" fontId="10" fillId="0" borderId="0" xfId="0" applyNumberFormat="1" applyFont="1" applyAlignment="1" applyProtection="1">
      <alignment vertical="top"/>
    </xf>
    <xf numFmtId="0" fontId="10" fillId="0" borderId="0" xfId="0" applyFont="1" applyAlignment="1" applyProtection="1">
      <alignment horizontal="left" vertical="top"/>
    </xf>
    <xf numFmtId="165" fontId="10" fillId="0" borderId="0" xfId="0" applyNumberFormat="1" applyFont="1" applyAlignment="1" applyProtection="1">
      <alignment vertical="top" wrapText="1"/>
    </xf>
    <xf numFmtId="168" fontId="4" fillId="0" borderId="0" xfId="0" applyNumberFormat="1" applyFont="1" applyAlignment="1" applyProtection="1">
      <alignment horizontal="left" vertical="top"/>
    </xf>
    <xf numFmtId="0" fontId="0" fillId="0" borderId="0" xfId="0" applyAlignment="1" applyProtection="1">
      <alignment horizontal="left" vertical="top"/>
    </xf>
    <xf numFmtId="0" fontId="4" fillId="0" borderId="0" xfId="0" applyFont="1" applyAlignment="1" applyProtection="1">
      <alignment vertical="top"/>
    </xf>
    <xf numFmtId="0" fontId="7" fillId="0" borderId="0" xfId="0" applyFont="1" applyProtection="1"/>
    <xf numFmtId="0" fontId="1" fillId="0" borderId="0" xfId="0" applyFont="1" applyProtection="1"/>
    <xf numFmtId="0" fontId="3" fillId="0" borderId="0" xfId="0" applyFont="1" applyAlignment="1" applyProtection="1">
      <alignment vertical="top"/>
    </xf>
    <xf numFmtId="44" fontId="1" fillId="0" borderId="0" xfId="0" applyNumberFormat="1" applyFont="1" applyAlignment="1" applyProtection="1">
      <alignment horizontal="center" vertical="center"/>
    </xf>
    <xf numFmtId="0" fontId="1" fillId="0" borderId="24" xfId="0" applyFont="1" applyBorder="1" applyAlignment="1" applyProtection="1">
      <alignment horizontal="center" vertical="center"/>
    </xf>
    <xf numFmtId="0" fontId="14" fillId="0" borderId="0" xfId="0" applyFont="1" applyAlignment="1" applyProtection="1">
      <alignment horizontal="center" vertical="center" wrapText="1"/>
    </xf>
    <xf numFmtId="0" fontId="4" fillId="0" borderId="0" xfId="0" applyFont="1" applyAlignment="1" applyProtection="1">
      <alignment horizontal="center" vertical="center" wrapText="1"/>
    </xf>
    <xf numFmtId="165" fontId="4" fillId="0" borderId="0" xfId="0" applyNumberFormat="1" applyFont="1" applyAlignment="1" applyProtection="1">
      <alignment horizontal="center" vertical="center" wrapText="1"/>
    </xf>
    <xf numFmtId="0" fontId="1" fillId="0" borderId="24" xfId="0" applyFont="1" applyBorder="1" applyAlignment="1" applyProtection="1">
      <alignment horizontal="center"/>
    </xf>
    <xf numFmtId="0" fontId="4" fillId="0" borderId="0" xfId="0" applyFont="1" applyAlignment="1" applyProtection="1">
      <alignment horizontal="left" vertical="center" wrapText="1"/>
    </xf>
    <xf numFmtId="10" fontId="4" fillId="0" borderId="0" xfId="4" applyNumberFormat="1" applyFont="1" applyAlignment="1" applyProtection="1">
      <alignment horizontal="right" vertical="center" wrapText="1"/>
    </xf>
    <xf numFmtId="171" fontId="10" fillId="0" borderId="0" xfId="0" applyNumberFormat="1" applyFont="1" applyAlignment="1" applyProtection="1">
      <alignment vertical="top"/>
    </xf>
    <xf numFmtId="0" fontId="19" fillId="0" borderId="0" xfId="0" applyFont="1" applyFill="1" applyAlignment="1" applyProtection="1">
      <alignment vertical="top"/>
    </xf>
    <xf numFmtId="0" fontId="4" fillId="0" borderId="0" xfId="0" applyFont="1" applyAlignment="1" applyProtection="1">
      <alignment vertical="center"/>
    </xf>
    <xf numFmtId="171" fontId="13" fillId="0" borderId="0" xfId="0" applyNumberFormat="1" applyFont="1" applyAlignment="1" applyProtection="1">
      <alignment vertical="top"/>
    </xf>
    <xf numFmtId="0" fontId="3" fillId="0" borderId="24" xfId="0" applyFont="1" applyBorder="1" applyAlignment="1" applyProtection="1">
      <alignment horizontal="center"/>
    </xf>
    <xf numFmtId="165" fontId="19" fillId="0" borderId="0" xfId="0" applyNumberFormat="1" applyFont="1" applyAlignment="1" applyProtection="1">
      <alignment vertical="top"/>
    </xf>
    <xf numFmtId="0" fontId="3" fillId="0" borderId="0" xfId="0" applyFont="1" applyAlignment="1" applyProtection="1">
      <alignment horizontal="center"/>
    </xf>
    <xf numFmtId="0" fontId="3" fillId="0" borderId="0" xfId="0" applyFont="1" applyAlignment="1" applyProtection="1">
      <alignment horizontal="left"/>
    </xf>
    <xf numFmtId="165" fontId="4" fillId="0" borderId="0" xfId="0" applyNumberFormat="1" applyFont="1" applyAlignment="1" applyProtection="1">
      <alignment vertical="top" wrapText="1"/>
    </xf>
    <xf numFmtId="0" fontId="13" fillId="0" borderId="28" xfId="0" applyFont="1" applyBorder="1" applyAlignment="1" applyProtection="1">
      <alignment vertical="top"/>
    </xf>
    <xf numFmtId="49" fontId="13" fillId="0" borderId="0" xfId="0" applyNumberFormat="1" applyFont="1" applyBorder="1" applyAlignment="1" applyProtection="1">
      <alignment vertical="top"/>
    </xf>
    <xf numFmtId="0" fontId="13" fillId="0" borderId="0" xfId="0" applyFont="1" applyBorder="1" applyAlignment="1" applyProtection="1">
      <alignment vertical="top"/>
    </xf>
    <xf numFmtId="0" fontId="13" fillId="0" borderId="0" xfId="0" applyFont="1" applyBorder="1" applyAlignment="1" applyProtection="1">
      <alignment horizontal="center" vertical="top"/>
    </xf>
    <xf numFmtId="10" fontId="14" fillId="0" borderId="0" xfId="1" applyNumberFormat="1" applyFont="1" applyBorder="1" applyAlignment="1" applyProtection="1">
      <alignment vertical="top" wrapText="1"/>
    </xf>
    <xf numFmtId="165" fontId="13" fillId="0" borderId="0" xfId="0" applyNumberFormat="1" applyFont="1" applyBorder="1" applyAlignment="1" applyProtection="1">
      <alignment vertical="top"/>
    </xf>
    <xf numFmtId="165" fontId="13" fillId="0" borderId="0" xfId="0" applyNumberFormat="1" applyFont="1" applyBorder="1" applyAlignment="1" applyProtection="1">
      <alignment vertical="top" wrapText="1"/>
    </xf>
    <xf numFmtId="0" fontId="13" fillId="0" borderId="0" xfId="0" applyFont="1" applyAlignment="1" applyProtection="1">
      <alignment vertical="top" wrapText="1"/>
    </xf>
    <xf numFmtId="0" fontId="1" fillId="0" borderId="0" xfId="0" applyFont="1" applyAlignment="1" applyProtection="1">
      <alignment vertical="top"/>
    </xf>
    <xf numFmtId="0" fontId="1" fillId="0" borderId="0" xfId="1" applyAlignment="1" applyProtection="1">
      <alignment vertical="top"/>
    </xf>
    <xf numFmtId="0" fontId="3" fillId="0" borderId="0" xfId="1" applyFont="1" applyAlignment="1" applyProtection="1">
      <alignment vertical="top"/>
    </xf>
    <xf numFmtId="0" fontId="3" fillId="0" borderId="0" xfId="1" applyFont="1" applyAlignment="1" applyProtection="1">
      <alignment vertical="center"/>
    </xf>
    <xf numFmtId="0" fontId="3" fillId="0" borderId="0" xfId="1" applyFont="1" applyAlignment="1" applyProtection="1">
      <alignment horizontal="left" vertical="top"/>
    </xf>
    <xf numFmtId="0" fontId="1" fillId="0" borderId="0" xfId="1" applyAlignment="1" applyProtection="1">
      <alignment horizontal="left" vertical="top"/>
    </xf>
    <xf numFmtId="0" fontId="1" fillId="0" borderId="0" xfId="1" applyAlignment="1" applyProtection="1">
      <alignment horizontal="center" vertical="top"/>
    </xf>
    <xf numFmtId="0" fontId="17" fillId="0" borderId="0" xfId="1" applyFont="1" applyAlignment="1" applyProtection="1">
      <alignment vertical="top"/>
    </xf>
    <xf numFmtId="0" fontId="15" fillId="0" borderId="0" xfId="1" applyFont="1" applyAlignment="1" applyProtection="1">
      <alignment vertical="top"/>
    </xf>
    <xf numFmtId="0" fontId="3" fillId="0" borderId="0" xfId="1" applyFont="1" applyFill="1" applyAlignment="1" applyProtection="1">
      <alignment vertical="top"/>
    </xf>
    <xf numFmtId="0" fontId="21" fillId="0" borderId="0" xfId="1" applyFont="1" applyAlignment="1" applyProtection="1">
      <alignment vertical="center"/>
    </xf>
    <xf numFmtId="0" fontId="4" fillId="0" borderId="52" xfId="1" applyFont="1" applyBorder="1" applyAlignment="1" applyProtection="1">
      <alignment vertical="center"/>
    </xf>
    <xf numFmtId="0" fontId="0" fillId="0" borderId="19" xfId="0" applyBorder="1" applyAlignment="1" applyProtection="1">
      <alignment vertical="center"/>
    </xf>
    <xf numFmtId="0" fontId="0" fillId="0" borderId="44" xfId="0" applyBorder="1" applyAlignment="1" applyProtection="1">
      <alignment vertical="center"/>
    </xf>
    <xf numFmtId="0" fontId="1" fillId="0" borderId="0" xfId="1" applyAlignment="1" applyProtection="1">
      <alignment vertical="center"/>
    </xf>
    <xf numFmtId="0" fontId="4" fillId="0" borderId="12" xfId="1" applyFont="1" applyBorder="1" applyAlignment="1" applyProtection="1">
      <alignment vertical="center"/>
    </xf>
    <xf numFmtId="0" fontId="0" fillId="0" borderId="13" xfId="0" applyBorder="1" applyAlignment="1" applyProtection="1">
      <alignment vertical="center"/>
    </xf>
    <xf numFmtId="3" fontId="7" fillId="0" borderId="10" xfId="1" applyNumberFormat="1" applyFont="1" applyBorder="1" applyAlignment="1" applyProtection="1">
      <alignment horizontal="center" vertical="center"/>
    </xf>
    <xf numFmtId="0" fontId="5" fillId="0" borderId="10" xfId="1" applyFont="1" applyBorder="1" applyAlignment="1" applyProtection="1">
      <alignment horizontal="left" vertical="center"/>
    </xf>
    <xf numFmtId="0" fontId="20" fillId="0" borderId="0" xfId="1" applyFont="1" applyAlignment="1" applyProtection="1">
      <alignment vertical="top"/>
    </xf>
    <xf numFmtId="0" fontId="4" fillId="0" borderId="43" xfId="1" applyFont="1" applyBorder="1" applyAlignment="1" applyProtection="1">
      <alignment vertical="center"/>
    </xf>
    <xf numFmtId="0" fontId="4" fillId="0" borderId="57" xfId="1" applyFont="1" applyBorder="1" applyAlignment="1" applyProtection="1">
      <alignment vertical="center"/>
    </xf>
    <xf numFmtId="0" fontId="0" fillId="0" borderId="53" xfId="0" applyBorder="1" applyAlignment="1" applyProtection="1">
      <alignment vertical="center"/>
    </xf>
    <xf numFmtId="3" fontId="7" fillId="0" borderId="54" xfId="1" applyNumberFormat="1" applyFont="1" applyBorder="1" applyAlignment="1" applyProtection="1">
      <alignment horizontal="center" vertical="center"/>
    </xf>
    <xf numFmtId="0" fontId="5" fillId="0" borderId="54" xfId="1" applyFont="1" applyBorder="1" applyAlignment="1" applyProtection="1">
      <alignment horizontal="left" vertical="center"/>
    </xf>
    <xf numFmtId="0" fontId="4" fillId="0" borderId="33" xfId="1" applyFont="1" applyBorder="1" applyAlignment="1" applyProtection="1">
      <alignment vertical="center" wrapText="1"/>
    </xf>
    <xf numFmtId="0" fontId="3" fillId="0" borderId="26" xfId="1" applyFont="1" applyBorder="1" applyAlignment="1" applyProtection="1">
      <alignment horizontal="left" vertical="top"/>
    </xf>
    <xf numFmtId="0" fontId="1" fillId="0" borderId="0" xfId="0" applyFont="1" applyAlignment="1" applyProtection="1">
      <alignment vertical="top" wrapText="1"/>
    </xf>
    <xf numFmtId="0" fontId="6" fillId="0" borderId="1" xfId="1" applyFont="1" applyBorder="1" applyAlignment="1" applyProtection="1">
      <alignment vertical="center" wrapText="1"/>
    </xf>
    <xf numFmtId="0" fontId="6" fillId="0" borderId="8" xfId="1" applyFont="1" applyBorder="1" applyAlignment="1" applyProtection="1">
      <alignment vertical="center" wrapText="1"/>
    </xf>
    <xf numFmtId="0" fontId="1" fillId="0" borderId="8" xfId="1" applyBorder="1" applyAlignment="1" applyProtection="1">
      <alignment wrapText="1"/>
    </xf>
    <xf numFmtId="0" fontId="1" fillId="0" borderId="14" xfId="1" applyBorder="1" applyAlignment="1" applyProtection="1">
      <alignment wrapText="1"/>
    </xf>
    <xf numFmtId="0" fontId="2" fillId="0" borderId="2" xfId="1" applyFont="1" applyBorder="1" applyAlignment="1" applyProtection="1">
      <alignment vertical="center" wrapText="1"/>
    </xf>
    <xf numFmtId="0" fontId="4" fillId="0" borderId="3" xfId="1" applyFont="1" applyBorder="1" applyAlignment="1" applyProtection="1">
      <alignment vertical="center" wrapText="1"/>
    </xf>
    <xf numFmtId="0" fontId="4" fillId="0" borderId="9" xfId="1" applyFont="1" applyBorder="1" applyAlignment="1" applyProtection="1">
      <alignment vertical="center" wrapText="1"/>
    </xf>
    <xf numFmtId="0" fontId="0" fillId="0" borderId="9" xfId="0" applyBorder="1" applyAlignment="1" applyProtection="1">
      <alignment vertical="center" wrapText="1"/>
    </xf>
    <xf numFmtId="0" fontId="5" fillId="2" borderId="9" xfId="1" applyFont="1" applyFill="1" applyBorder="1" applyAlignment="1" applyProtection="1">
      <alignment horizontal="left" vertical="center" wrapText="1"/>
      <protection locked="0"/>
    </xf>
    <xf numFmtId="0" fontId="5" fillId="0" borderId="9" xfId="1" applyFont="1" applyBorder="1" applyAlignment="1" applyProtection="1">
      <alignment horizontal="left" vertical="center" wrapText="1"/>
      <protection locked="0"/>
    </xf>
    <xf numFmtId="0" fontId="5" fillId="0" borderId="15" xfId="1" applyFont="1" applyBorder="1" applyAlignment="1" applyProtection="1">
      <alignment horizontal="left" vertical="center" wrapText="1"/>
      <protection locked="0"/>
    </xf>
    <xf numFmtId="0" fontId="4" fillId="0" borderId="4" xfId="1" applyFont="1" applyBorder="1" applyAlignment="1" applyProtection="1">
      <alignment vertical="center" wrapText="1"/>
    </xf>
    <xf numFmtId="0" fontId="4" fillId="0" borderId="10" xfId="1" applyFont="1" applyBorder="1" applyAlignment="1" applyProtection="1">
      <alignment vertical="center" wrapText="1"/>
    </xf>
    <xf numFmtId="0" fontId="0" fillId="0" borderId="10" xfId="0" applyBorder="1" applyAlignment="1" applyProtection="1">
      <alignment vertical="center" wrapText="1"/>
    </xf>
    <xf numFmtId="0" fontId="5" fillId="2" borderId="10" xfId="1" applyFont="1" applyFill="1" applyBorder="1" applyAlignment="1" applyProtection="1">
      <alignment horizontal="left" vertical="center" wrapText="1"/>
      <protection locked="0"/>
    </xf>
    <xf numFmtId="0" fontId="5" fillId="0" borderId="10" xfId="1" applyFont="1" applyBorder="1" applyAlignment="1" applyProtection="1">
      <alignment horizontal="left" vertical="center" wrapText="1"/>
      <protection locked="0"/>
    </xf>
    <xf numFmtId="0" fontId="5" fillId="0" borderId="16" xfId="1" applyFont="1" applyBorder="1" applyAlignment="1" applyProtection="1">
      <alignment horizontal="left" vertical="center" wrapText="1"/>
      <protection locked="0"/>
    </xf>
    <xf numFmtId="0" fontId="1" fillId="0" borderId="16" xfId="1" applyBorder="1" applyAlignment="1" applyProtection="1">
      <alignment horizontal="left" vertical="center" wrapText="1"/>
      <protection locked="0"/>
    </xf>
    <xf numFmtId="0" fontId="7" fillId="2" borderId="9" xfId="1" applyFont="1" applyFill="1" applyBorder="1" applyAlignment="1" applyProtection="1">
      <alignment horizontal="left" vertical="center" wrapText="1"/>
      <protection locked="0"/>
    </xf>
    <xf numFmtId="0" fontId="7" fillId="2" borderId="10" xfId="1" applyFont="1" applyFill="1" applyBorder="1" applyAlignment="1" applyProtection="1">
      <alignment horizontal="left" vertical="center" wrapText="1"/>
      <protection locked="0"/>
    </xf>
    <xf numFmtId="0" fontId="4" fillId="0" borderId="5" xfId="1" applyFont="1" applyBorder="1" applyAlignment="1" applyProtection="1">
      <alignment vertical="center" wrapText="1"/>
    </xf>
    <xf numFmtId="0" fontId="4" fillId="0" borderId="11" xfId="1" applyFont="1" applyBorder="1" applyAlignment="1" applyProtection="1">
      <alignment vertical="center" wrapText="1"/>
    </xf>
    <xf numFmtId="0" fontId="0" fillId="0" borderId="11" xfId="0" applyBorder="1" applyAlignment="1" applyProtection="1">
      <alignment vertical="center" wrapText="1"/>
    </xf>
    <xf numFmtId="0" fontId="5" fillId="2" borderId="11" xfId="1" applyFont="1" applyFill="1" applyBorder="1" applyAlignment="1" applyProtection="1">
      <alignment horizontal="left" vertical="center" wrapText="1"/>
      <protection locked="0"/>
    </xf>
    <xf numFmtId="0" fontId="5" fillId="0" borderId="11" xfId="1" applyFont="1" applyBorder="1" applyAlignment="1" applyProtection="1">
      <alignment horizontal="left" vertical="center" wrapText="1"/>
      <protection locked="0"/>
    </xf>
    <xf numFmtId="0" fontId="5" fillId="0" borderId="17" xfId="1" applyFont="1" applyBorder="1" applyAlignment="1" applyProtection="1">
      <alignment horizontal="left" vertical="center" wrapText="1"/>
      <protection locked="0"/>
    </xf>
    <xf numFmtId="14" fontId="7" fillId="2" borderId="11" xfId="1" applyNumberFormat="1" applyFont="1" applyFill="1" applyBorder="1" applyAlignment="1" applyProtection="1">
      <alignment horizontal="left" vertical="center" wrapText="1"/>
      <protection locked="0"/>
    </xf>
    <xf numFmtId="14" fontId="5" fillId="0" borderId="11" xfId="1" applyNumberFormat="1" applyFont="1" applyBorder="1" applyAlignment="1" applyProtection="1">
      <alignment horizontal="left" vertical="center" wrapText="1"/>
      <protection locked="0"/>
    </xf>
    <xf numFmtId="14" fontId="5" fillId="0" borderId="17" xfId="1" applyNumberFormat="1" applyFont="1" applyBorder="1" applyAlignment="1" applyProtection="1">
      <alignment horizontal="left" vertical="center" wrapText="1"/>
      <protection locked="0"/>
    </xf>
    <xf numFmtId="14" fontId="22" fillId="4" borderId="55" xfId="1" applyNumberFormat="1" applyFont="1" applyFill="1" applyBorder="1" applyAlignment="1" applyProtection="1">
      <alignment vertical="center" wrapText="1"/>
    </xf>
    <xf numFmtId="0" fontId="0" fillId="0" borderId="48" xfId="0" applyBorder="1" applyAlignment="1" applyProtection="1">
      <alignment vertical="center" wrapText="1"/>
    </xf>
    <xf numFmtId="0" fontId="23" fillId="0" borderId="45" xfId="0" applyFont="1" applyBorder="1" applyAlignment="1" applyProtection="1">
      <alignment horizontal="center" vertical="center" wrapText="1"/>
    </xf>
    <xf numFmtId="0" fontId="23" fillId="0" borderId="46" xfId="0" applyFont="1" applyBorder="1" applyAlignment="1" applyProtection="1">
      <alignment horizontal="center" vertical="center" wrapText="1"/>
    </xf>
    <xf numFmtId="0" fontId="7" fillId="2" borderId="18" xfId="1" applyFont="1" applyFill="1"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4" fillId="0" borderId="49" xfId="1" applyFont="1" applyBorder="1" applyAlignment="1" applyProtection="1">
      <alignment vertical="center" wrapText="1"/>
    </xf>
    <xf numFmtId="0" fontId="0" fillId="0" borderId="19" xfId="0" applyBorder="1" applyAlignment="1" applyProtection="1">
      <alignment vertical="center" wrapText="1"/>
    </xf>
    <xf numFmtId="0" fontId="0" fillId="0" borderId="20" xfId="0" applyBorder="1" applyAlignment="1" applyProtection="1">
      <alignment vertical="center" wrapText="1"/>
    </xf>
    <xf numFmtId="0" fontId="1" fillId="0" borderId="0" xfId="0" applyFont="1" applyAlignment="1" applyProtection="1">
      <alignment vertical="top" wrapText="1"/>
    </xf>
    <xf numFmtId="0" fontId="0" fillId="0" borderId="0" xfId="0" applyAlignment="1" applyProtection="1">
      <alignment vertical="top" wrapText="1"/>
    </xf>
    <xf numFmtId="14" fontId="0" fillId="2" borderId="7" xfId="0" applyNumberFormat="1" applyFill="1" applyBorder="1" applyAlignment="1" applyProtection="1">
      <alignment vertical="top" wrapText="1"/>
      <protection locked="0"/>
    </xf>
    <xf numFmtId="0" fontId="0" fillId="0" borderId="7" xfId="0" applyBorder="1" applyAlignment="1" applyProtection="1">
      <alignment vertical="top" wrapText="1"/>
      <protection locked="0"/>
    </xf>
    <xf numFmtId="0" fontId="0" fillId="2" borderId="7" xfId="0" applyFill="1" applyBorder="1" applyAlignment="1" applyProtection="1">
      <alignment vertical="top" wrapText="1"/>
      <protection locked="0"/>
    </xf>
    <xf numFmtId="0" fontId="4" fillId="0" borderId="50" xfId="1" applyFont="1" applyBorder="1" applyAlignment="1" applyProtection="1">
      <alignment vertical="center"/>
    </xf>
    <xf numFmtId="0" fontId="0" fillId="0" borderId="7" xfId="0" applyBorder="1" applyAlignment="1" applyProtection="1">
      <alignment vertical="center"/>
    </xf>
    <xf numFmtId="0" fontId="0" fillId="0" borderId="51" xfId="0" applyBorder="1" applyAlignment="1" applyProtection="1">
      <alignment vertical="center"/>
    </xf>
    <xf numFmtId="3" fontId="5" fillId="0" borderId="6" xfId="1" applyNumberFormat="1" applyFont="1" applyBorder="1" applyAlignment="1" applyProtection="1">
      <alignment horizontal="center" vertical="center" wrapText="1"/>
    </xf>
    <xf numFmtId="3" fontId="5" fillId="0" borderId="58" xfId="1" applyNumberFormat="1" applyFont="1" applyBorder="1" applyAlignment="1" applyProtection="1">
      <alignment horizontal="center" vertical="center" wrapText="1"/>
    </xf>
    <xf numFmtId="0" fontId="0" fillId="0" borderId="56" xfId="0" applyBorder="1" applyProtection="1"/>
    <xf numFmtId="0" fontId="4" fillId="0" borderId="43" xfId="1" applyFont="1" applyBorder="1" applyAlignment="1" applyProtection="1">
      <alignment horizontal="left" vertical="center"/>
    </xf>
    <xf numFmtId="0" fontId="4" fillId="0" borderId="0" xfId="1" applyFont="1" applyBorder="1" applyAlignment="1" applyProtection="1">
      <alignment horizontal="left" vertical="center"/>
    </xf>
    <xf numFmtId="0" fontId="4" fillId="0" borderId="44" xfId="1" applyFont="1" applyBorder="1" applyAlignment="1" applyProtection="1">
      <alignment horizontal="left" vertical="center"/>
    </xf>
    <xf numFmtId="0" fontId="8" fillId="0" borderId="21" xfId="0" applyFont="1" applyBorder="1" applyAlignment="1" applyProtection="1">
      <alignment vertical="center" wrapText="1"/>
    </xf>
    <xf numFmtId="0" fontId="0" fillId="0" borderId="22" xfId="0" applyBorder="1" applyAlignment="1" applyProtection="1">
      <alignment vertical="center" wrapText="1"/>
    </xf>
    <xf numFmtId="0" fontId="10" fillId="0" borderId="0" xfId="0" applyFont="1" applyAlignment="1" applyProtection="1">
      <alignment vertical="top" wrapText="1"/>
    </xf>
    <xf numFmtId="0" fontId="0" fillId="0" borderId="0" xfId="0" applyAlignment="1" applyProtection="1">
      <alignment vertical="top"/>
    </xf>
    <xf numFmtId="0" fontId="0" fillId="0" borderId="0" xfId="0" applyAlignment="1" applyProtection="1">
      <alignment horizontal="left" vertical="top" wrapText="1"/>
    </xf>
    <xf numFmtId="168" fontId="4" fillId="2" borderId="18" xfId="0" applyNumberFormat="1" applyFont="1" applyFill="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168" fontId="4" fillId="0" borderId="0" xfId="0" applyNumberFormat="1" applyFont="1" applyAlignment="1" applyProtection="1">
      <alignment horizontal="left" vertical="top" wrapText="1"/>
    </xf>
    <xf numFmtId="0" fontId="1" fillId="0" borderId="21" xfId="0" applyFont="1" applyBorder="1" applyAlignment="1" applyProtection="1">
      <alignment horizontal="left" vertical="center"/>
    </xf>
    <xf numFmtId="0" fontId="1" fillId="0" borderId="23" xfId="0" applyFont="1" applyBorder="1" applyAlignment="1" applyProtection="1">
      <alignment horizontal="left" vertical="center"/>
    </xf>
    <xf numFmtId="0" fontId="1" fillId="0" borderId="21" xfId="0" applyFont="1" applyBorder="1" applyAlignment="1" applyProtection="1">
      <alignment horizontal="left"/>
    </xf>
    <xf numFmtId="0" fontId="1" fillId="0" borderId="23" xfId="0" applyFont="1" applyBorder="1" applyAlignment="1" applyProtection="1">
      <alignment horizontal="left"/>
    </xf>
    <xf numFmtId="0" fontId="3" fillId="0" borderId="21" xfId="0" applyFont="1" applyBorder="1" applyAlignment="1" applyProtection="1">
      <alignment horizontal="left"/>
    </xf>
    <xf numFmtId="0" fontId="3" fillId="0" borderId="23" xfId="0" applyFont="1" applyBorder="1" applyAlignment="1" applyProtection="1">
      <alignment horizontal="left"/>
    </xf>
    <xf numFmtId="0" fontId="1" fillId="0" borderId="21" xfId="0" applyFont="1" applyBorder="1" applyAlignment="1" applyProtection="1">
      <alignment horizontal="center" vertical="center"/>
    </xf>
    <xf numFmtId="0" fontId="1" fillId="0" borderId="23" xfId="0" applyFont="1" applyBorder="1" applyAlignment="1" applyProtection="1">
      <alignment horizontal="center" vertical="center"/>
    </xf>
    <xf numFmtId="14" fontId="0" fillId="2" borderId="2" xfId="0" applyNumberFormat="1" applyFill="1" applyBorder="1" applyAlignment="1" applyProtection="1">
      <alignment vertical="top" wrapText="1"/>
      <protection locked="0"/>
    </xf>
    <xf numFmtId="0" fontId="0" fillId="0" borderId="2" xfId="0" applyBorder="1" applyAlignment="1" applyProtection="1">
      <alignment vertical="top" wrapText="1"/>
      <protection locked="0"/>
    </xf>
    <xf numFmtId="0" fontId="0" fillId="2" borderId="2" xfId="0" applyFill="1" applyBorder="1" applyAlignment="1" applyProtection="1">
      <alignment vertical="top" wrapText="1"/>
      <protection locked="0"/>
    </xf>
    <xf numFmtId="0" fontId="14" fillId="0" borderId="0" xfId="1" applyFont="1" applyAlignment="1" applyProtection="1">
      <alignment vertical="center"/>
    </xf>
    <xf numFmtId="0" fontId="13" fillId="0" borderId="0" xfId="0" applyFont="1" applyAlignment="1" applyProtection="1">
      <alignment vertical="center"/>
    </xf>
    <xf numFmtId="0" fontId="4" fillId="0" borderId="0" xfId="1" applyFont="1" applyAlignment="1" applyProtection="1">
      <alignment vertical="center"/>
    </xf>
    <xf numFmtId="0" fontId="0" fillId="0" borderId="0" xfId="0" applyAlignment="1" applyProtection="1">
      <alignment vertical="center"/>
    </xf>
    <xf numFmtId="0" fontId="0" fillId="0" borderId="29" xfId="0" applyBorder="1" applyAlignment="1" applyProtection="1">
      <alignment vertical="top" wrapText="1"/>
    </xf>
    <xf numFmtId="0" fontId="0" fillId="0" borderId="0" xfId="0" applyAlignment="1" applyProtection="1">
      <alignment wrapText="1"/>
    </xf>
  </cellXfs>
  <cellStyles count="5">
    <cellStyle name="Komma" xfId="2" builtinId="3"/>
    <cellStyle name="Prozent" xfId="4" builtinId="5"/>
    <cellStyle name="Standard" xfId="0" builtinId="0"/>
    <cellStyle name="Standard 2" xfId="1" xr:uid="{00000000-0005-0000-0000-00000300000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10/relationships/person" Target="persons/person.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
  <sheetViews>
    <sheetView showGridLines="0" zoomScaleNormal="100" workbookViewId="0">
      <selection activeCell="I29" sqref="I29"/>
    </sheetView>
  </sheetViews>
  <sheetFormatPr baseColWidth="10" defaultColWidth="11.44140625" defaultRowHeight="13.2" x14ac:dyDescent="0.3"/>
  <cols>
    <col min="1" max="1" width="20.6640625" style="179" customWidth="1"/>
    <col min="2" max="2" width="19.33203125" style="179" customWidth="1"/>
    <col min="3" max="3" width="4.33203125" style="179" customWidth="1"/>
    <col min="4" max="4" width="15.88671875" style="179" customWidth="1"/>
    <col min="5" max="5" width="27.88671875" style="179" customWidth="1"/>
    <col min="6" max="6" width="13.6640625" style="179" customWidth="1"/>
    <col min="7" max="7" width="2.33203125" style="179" customWidth="1"/>
    <col min="8" max="9" width="11.44140625" style="179"/>
    <col min="10" max="10" width="2.88671875" style="179" customWidth="1"/>
    <col min="11" max="11" width="3" style="179" customWidth="1"/>
    <col min="12" max="16384" width="11.44140625" style="179"/>
  </cols>
  <sheetData>
    <row r="1" spans="1:8" ht="77.400000000000006" customHeight="1" thickBot="1" x14ac:dyDescent="0.3">
      <c r="A1" s="206" t="s">
        <v>130</v>
      </c>
      <c r="B1" s="207"/>
      <c r="C1" s="207"/>
      <c r="D1" s="207"/>
      <c r="E1" s="208"/>
      <c r="F1" s="209"/>
    </row>
    <row r="2" spans="1:8" ht="7.2" customHeight="1" x14ac:dyDescent="0.3">
      <c r="A2" s="180"/>
    </row>
    <row r="3" spans="1:8" s="181" customFormat="1" ht="24" customHeight="1" x14ac:dyDescent="0.3">
      <c r="A3" s="210" t="s">
        <v>0</v>
      </c>
      <c r="B3" s="210"/>
      <c r="C3" s="210"/>
      <c r="D3" s="210"/>
      <c r="E3" s="210"/>
      <c r="F3" s="210"/>
    </row>
    <row r="4" spans="1:8" ht="24" customHeight="1" x14ac:dyDescent="0.3">
      <c r="A4" s="211" t="s">
        <v>1</v>
      </c>
      <c r="B4" s="212"/>
      <c r="C4" s="213"/>
      <c r="D4" s="214"/>
      <c r="E4" s="215"/>
      <c r="F4" s="216"/>
    </row>
    <row r="5" spans="1:8" ht="24" customHeight="1" x14ac:dyDescent="0.3">
      <c r="A5" s="217" t="s">
        <v>2</v>
      </c>
      <c r="B5" s="218"/>
      <c r="C5" s="219"/>
      <c r="D5" s="220"/>
      <c r="E5" s="221"/>
      <c r="F5" s="222"/>
    </row>
    <row r="6" spans="1:8" ht="24" customHeight="1" x14ac:dyDescent="0.3">
      <c r="A6" s="217" t="s">
        <v>3</v>
      </c>
      <c r="B6" s="218"/>
      <c r="C6" s="219"/>
      <c r="D6" s="220"/>
      <c r="E6" s="221"/>
      <c r="F6" s="222"/>
    </row>
    <row r="7" spans="1:8" ht="24" customHeight="1" x14ac:dyDescent="0.3">
      <c r="A7" s="217" t="s">
        <v>4</v>
      </c>
      <c r="B7" s="218"/>
      <c r="C7" s="219"/>
      <c r="D7" s="1"/>
      <c r="E7" s="220"/>
      <c r="F7" s="223"/>
    </row>
    <row r="8" spans="1:8" ht="24" customHeight="1" x14ac:dyDescent="0.3">
      <c r="A8" s="217" t="s">
        <v>5</v>
      </c>
      <c r="B8" s="218"/>
      <c r="C8" s="219"/>
      <c r="D8" s="220"/>
      <c r="E8" s="221"/>
      <c r="F8" s="222"/>
    </row>
    <row r="9" spans="1:8" ht="24" customHeight="1" x14ac:dyDescent="0.3">
      <c r="A9" s="217" t="s">
        <v>6</v>
      </c>
      <c r="B9" s="218"/>
      <c r="C9" s="219"/>
      <c r="D9" s="220"/>
      <c r="E9" s="221"/>
      <c r="F9" s="222"/>
    </row>
    <row r="10" spans="1:8" ht="24" customHeight="1" x14ac:dyDescent="0.3">
      <c r="A10" s="217" t="s">
        <v>7</v>
      </c>
      <c r="B10" s="218"/>
      <c r="C10" s="219"/>
      <c r="D10" s="220"/>
      <c r="E10" s="221"/>
      <c r="F10" s="222"/>
    </row>
    <row r="11" spans="1:8" ht="24" customHeight="1" x14ac:dyDescent="0.3">
      <c r="A11" s="217" t="s">
        <v>8</v>
      </c>
      <c r="B11" s="218"/>
      <c r="C11" s="219"/>
      <c r="D11" s="220"/>
      <c r="E11" s="221"/>
      <c r="F11" s="222"/>
    </row>
    <row r="12" spans="1:8" ht="24" customHeight="1" x14ac:dyDescent="0.3">
      <c r="A12" s="226" t="s">
        <v>9</v>
      </c>
      <c r="B12" s="227"/>
      <c r="C12" s="228"/>
      <c r="D12" s="229"/>
      <c r="E12" s="230"/>
      <c r="F12" s="231"/>
    </row>
    <row r="13" spans="1:8" ht="11.4" customHeight="1" x14ac:dyDescent="0.3">
      <c r="A13" s="182"/>
      <c r="B13" s="183"/>
      <c r="C13" s="183"/>
      <c r="D13" s="184"/>
    </row>
    <row r="14" spans="1:8" s="181" customFormat="1" ht="24" customHeight="1" x14ac:dyDescent="0.3">
      <c r="A14" s="210" t="s">
        <v>143</v>
      </c>
      <c r="B14" s="210"/>
      <c r="C14" s="210"/>
      <c r="D14" s="210"/>
      <c r="E14" s="210"/>
      <c r="F14" s="210"/>
    </row>
    <row r="15" spans="1:8" s="180" customFormat="1" ht="24" customHeight="1" x14ac:dyDescent="0.3">
      <c r="A15" s="211" t="s">
        <v>142</v>
      </c>
      <c r="B15" s="212"/>
      <c r="C15" s="213"/>
      <c r="D15" s="224"/>
      <c r="E15" s="215"/>
      <c r="F15" s="216"/>
    </row>
    <row r="16" spans="1:8" s="180" customFormat="1" ht="24" customHeight="1" x14ac:dyDescent="0.3">
      <c r="A16" s="217" t="s">
        <v>140</v>
      </c>
      <c r="B16" s="218"/>
      <c r="C16" s="219"/>
      <c r="D16" s="225"/>
      <c r="E16" s="221"/>
      <c r="F16" s="222"/>
      <c r="H16" s="185"/>
    </row>
    <row r="17" spans="1:18" s="180" customFormat="1" ht="24" customHeight="1" x14ac:dyDescent="0.3">
      <c r="A17" s="217" t="s">
        <v>128</v>
      </c>
      <c r="B17" s="218"/>
      <c r="C17" s="219"/>
      <c r="D17" s="239"/>
      <c r="E17" s="240"/>
      <c r="F17" s="241"/>
      <c r="H17" s="186"/>
    </row>
    <row r="18" spans="1:18" s="180" customFormat="1" ht="24" customHeight="1" x14ac:dyDescent="0.3">
      <c r="A18" s="242" t="s">
        <v>141</v>
      </c>
      <c r="B18" s="243"/>
      <c r="C18" s="244"/>
      <c r="D18" s="239"/>
      <c r="E18" s="240"/>
      <c r="F18" s="241"/>
      <c r="H18" s="186"/>
    </row>
    <row r="19" spans="1:18" s="180" customFormat="1" ht="24" customHeight="1" x14ac:dyDescent="0.3">
      <c r="A19" s="217" t="s">
        <v>2</v>
      </c>
      <c r="B19" s="218"/>
      <c r="C19" s="219"/>
      <c r="D19" s="225"/>
      <c r="E19" s="221"/>
      <c r="F19" s="222"/>
      <c r="N19" s="187"/>
    </row>
    <row r="20" spans="1:18" s="180" customFormat="1" ht="24" customHeight="1" x14ac:dyDescent="0.3">
      <c r="A20" s="217" t="s">
        <v>3</v>
      </c>
      <c r="B20" s="218"/>
      <c r="C20" s="219"/>
      <c r="D20" s="225"/>
      <c r="E20" s="221"/>
      <c r="F20" s="222"/>
    </row>
    <row r="21" spans="1:18" s="180" customFormat="1" ht="24" customHeight="1" x14ac:dyDescent="0.3">
      <c r="A21" s="217" t="s">
        <v>4</v>
      </c>
      <c r="B21" s="218"/>
      <c r="C21" s="219"/>
      <c r="D21" s="2"/>
      <c r="E21" s="225"/>
      <c r="F21" s="223"/>
    </row>
    <row r="22" spans="1:18" s="180" customFormat="1" ht="24" customHeight="1" x14ac:dyDescent="0.3">
      <c r="A22" s="217" t="s">
        <v>10</v>
      </c>
      <c r="B22" s="218"/>
      <c r="C22" s="219"/>
      <c r="D22" s="225"/>
      <c r="E22" s="221"/>
      <c r="F22" s="222"/>
      <c r="H22" s="188"/>
    </row>
    <row r="23" spans="1:18" s="180" customFormat="1" ht="24" customHeight="1" x14ac:dyDescent="0.3">
      <c r="A23" s="237" t="s">
        <v>87</v>
      </c>
      <c r="B23" s="189" t="s">
        <v>103</v>
      </c>
      <c r="C23" s="190"/>
      <c r="D23" s="83"/>
      <c r="E23" s="191"/>
      <c r="F23" s="19"/>
      <c r="H23" s="192"/>
      <c r="N23" s="185"/>
    </row>
    <row r="24" spans="1:18" s="180" customFormat="1" ht="24" customHeight="1" x14ac:dyDescent="0.3">
      <c r="A24" s="237"/>
      <c r="B24" s="193" t="s">
        <v>92</v>
      </c>
      <c r="C24" s="194"/>
      <c r="D24" s="195"/>
      <c r="E24" s="196"/>
      <c r="F24" s="19"/>
      <c r="H24" s="192"/>
      <c r="N24" s="185"/>
      <c r="Q24" s="197"/>
      <c r="R24" s="186"/>
    </row>
    <row r="25" spans="1:18" s="180" customFormat="1" ht="24" customHeight="1" x14ac:dyDescent="0.3">
      <c r="A25" s="237"/>
      <c r="B25" s="250" t="s">
        <v>88</v>
      </c>
      <c r="C25" s="251"/>
      <c r="D25" s="251"/>
      <c r="E25" s="252"/>
      <c r="F25" s="17"/>
      <c r="H25" s="192"/>
      <c r="N25" s="185"/>
    </row>
    <row r="26" spans="1:18" s="180" customFormat="1" ht="24" customHeight="1" x14ac:dyDescent="0.3">
      <c r="A26" s="238"/>
      <c r="B26" s="198" t="s">
        <v>104</v>
      </c>
      <c r="C26" s="83"/>
      <c r="D26" s="83"/>
      <c r="E26" s="191"/>
      <c r="F26" s="17"/>
      <c r="H26" s="192"/>
      <c r="N26" s="185"/>
    </row>
    <row r="27" spans="1:18" s="180" customFormat="1" ht="24" customHeight="1" x14ac:dyDescent="0.3">
      <c r="A27" s="253" t="s">
        <v>89</v>
      </c>
      <c r="B27" s="199" t="s">
        <v>91</v>
      </c>
      <c r="C27" s="200"/>
      <c r="D27" s="201"/>
      <c r="E27" s="202"/>
      <c r="F27" s="18"/>
      <c r="H27" s="192"/>
      <c r="N27" s="185"/>
    </row>
    <row r="28" spans="1:18" s="180" customFormat="1" ht="24" customHeight="1" x14ac:dyDescent="0.3">
      <c r="A28" s="254"/>
      <c r="B28" s="256" t="s">
        <v>96</v>
      </c>
      <c r="C28" s="257"/>
      <c r="D28" s="257"/>
      <c r="E28" s="258"/>
      <c r="F28" s="18"/>
      <c r="H28" s="192"/>
      <c r="N28" s="185"/>
    </row>
    <row r="29" spans="1:18" s="180" customFormat="1" ht="24" customHeight="1" x14ac:dyDescent="0.3">
      <c r="A29" s="255"/>
      <c r="B29" s="250" t="s">
        <v>90</v>
      </c>
      <c r="C29" s="251"/>
      <c r="D29" s="251"/>
      <c r="E29" s="252"/>
      <c r="F29" s="17"/>
      <c r="H29" s="192"/>
      <c r="N29" s="185"/>
    </row>
    <row r="30" spans="1:18" s="180" customFormat="1" ht="24" customHeight="1" x14ac:dyDescent="0.3">
      <c r="A30" s="203" t="s">
        <v>129</v>
      </c>
      <c r="B30" s="235">
        <v>38078</v>
      </c>
      <c r="C30" s="236"/>
      <c r="D30" s="232"/>
      <c r="E30" s="233"/>
      <c r="F30" s="234"/>
      <c r="G30" s="186"/>
      <c r="H30" s="186" t="str">
        <f>IF(D30&gt;B30,"Eine Antragstellung ist nicht möglich, da die Inbetriebnahme nach dem 01.04.2004 erfolgt - siehe Anlage 6 Nr. 2","")</f>
        <v/>
      </c>
    </row>
    <row r="31" spans="1:18" x14ac:dyDescent="0.3">
      <c r="A31" s="204"/>
      <c r="B31" s="183"/>
      <c r="C31" s="183"/>
      <c r="D31" s="184"/>
    </row>
    <row r="32" spans="1:18" ht="13.2" customHeight="1" x14ac:dyDescent="0.3">
      <c r="A32" s="180"/>
    </row>
    <row r="33" spans="1:10" s="123" customFormat="1" ht="14.4" x14ac:dyDescent="0.3">
      <c r="A33" s="245" t="s">
        <v>11</v>
      </c>
      <c r="B33" s="246"/>
      <c r="C33" s="246"/>
      <c r="D33" s="246"/>
      <c r="E33" s="246"/>
      <c r="F33" s="246"/>
      <c r="G33" s="205"/>
      <c r="H33" s="205"/>
      <c r="I33" s="205"/>
      <c r="J33" s="205"/>
    </row>
    <row r="34" spans="1:10" s="123" customFormat="1" ht="6.6" customHeight="1" x14ac:dyDescent="0.3"/>
    <row r="35" spans="1:10" s="123" customFormat="1" ht="8.4" customHeight="1" x14ac:dyDescent="0.3"/>
    <row r="36" spans="1:10" s="123" customFormat="1" ht="14.4" x14ac:dyDescent="0.3">
      <c r="A36" s="178" t="s">
        <v>12</v>
      </c>
      <c r="D36" s="178" t="s">
        <v>13</v>
      </c>
      <c r="F36" s="178"/>
      <c r="H36" s="178"/>
      <c r="I36" s="178"/>
      <c r="J36" s="178"/>
    </row>
    <row r="37" spans="1:10" s="123" customFormat="1" ht="14.4" x14ac:dyDescent="0.3"/>
    <row r="38" spans="1:10" s="123" customFormat="1" ht="67.2" customHeight="1" x14ac:dyDescent="0.3">
      <c r="A38" s="247"/>
      <c r="B38" s="248"/>
      <c r="C38" s="39"/>
      <c r="D38" s="249"/>
      <c r="E38" s="248"/>
      <c r="F38" s="248"/>
      <c r="H38" s="39"/>
      <c r="I38" s="39"/>
      <c r="J38" s="39"/>
    </row>
    <row r="39" spans="1:10" s="123" customFormat="1" ht="14.4" x14ac:dyDescent="0.3"/>
    <row r="40" spans="1:10" ht="14.4" x14ac:dyDescent="0.3">
      <c r="G40" s="123"/>
    </row>
    <row r="41" spans="1:10" ht="14.4" x14ac:dyDescent="0.3">
      <c r="G41" s="123"/>
    </row>
    <row r="42" spans="1:10" ht="14.4" x14ac:dyDescent="0.3">
      <c r="G42" s="123"/>
    </row>
    <row r="43" spans="1:10" ht="14.4" x14ac:dyDescent="0.3">
      <c r="G43" s="123"/>
    </row>
    <row r="44" spans="1:10" ht="14.4" x14ac:dyDescent="0.3">
      <c r="G44" s="123"/>
    </row>
  </sheetData>
  <sheetProtection algorithmName="SHA-512" hashValue="0DSMrazQF4wBCpt0cgTwvAFUjn4fcj/1wy/4Qb7I2p9Pta6HC/KX8xyCV9ljlKa9zxMhFFOx8mCdCWj+ErsBPg==" saltValue="xKz8qfeam8kC1gTOEAvOsQ==" spinCount="100000" sheet="1" objects="1" scenarios="1"/>
  <mergeCells count="47">
    <mergeCell ref="D18:F18"/>
    <mergeCell ref="A33:F33"/>
    <mergeCell ref="A38:B38"/>
    <mergeCell ref="D38:F38"/>
    <mergeCell ref="B25:E25"/>
    <mergeCell ref="A27:A29"/>
    <mergeCell ref="B29:E29"/>
    <mergeCell ref="B28:E28"/>
    <mergeCell ref="A12:C12"/>
    <mergeCell ref="D12:F12"/>
    <mergeCell ref="D30:F30"/>
    <mergeCell ref="A19:C19"/>
    <mergeCell ref="D19:F19"/>
    <mergeCell ref="A20:C20"/>
    <mergeCell ref="D20:F20"/>
    <mergeCell ref="A21:C21"/>
    <mergeCell ref="E21:F21"/>
    <mergeCell ref="A22:C22"/>
    <mergeCell ref="D22:F22"/>
    <mergeCell ref="B30:C30"/>
    <mergeCell ref="A23:A26"/>
    <mergeCell ref="D17:F17"/>
    <mergeCell ref="A17:C17"/>
    <mergeCell ref="A18:C18"/>
    <mergeCell ref="A14:F14"/>
    <mergeCell ref="A15:C15"/>
    <mergeCell ref="D15:F15"/>
    <mergeCell ref="A16:C16"/>
    <mergeCell ref="D16:F16"/>
    <mergeCell ref="A10:C10"/>
    <mergeCell ref="D10:F10"/>
    <mergeCell ref="A11:C11"/>
    <mergeCell ref="A6:C6"/>
    <mergeCell ref="D6:F6"/>
    <mergeCell ref="A7:C7"/>
    <mergeCell ref="E7:F7"/>
    <mergeCell ref="A8:C8"/>
    <mergeCell ref="D8:F8"/>
    <mergeCell ref="A9:C9"/>
    <mergeCell ref="D9:F9"/>
    <mergeCell ref="D11:F11"/>
    <mergeCell ref="A1:F1"/>
    <mergeCell ref="A3:F3"/>
    <mergeCell ref="A4:C4"/>
    <mergeCell ref="D4:F4"/>
    <mergeCell ref="A5:C5"/>
    <mergeCell ref="D5:F5"/>
  </mergeCells>
  <pageMargins left="0.70866141732283461" right="0.70866141732283461" top="0.78740157480314965" bottom="0.78740157480314965" header="0.31496062992125984" footer="0.31496062992125984"/>
  <pageSetup paperSize="9" scale="7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75"/>
  <sheetViews>
    <sheetView showGridLines="0" tabSelected="1" zoomScale="90" zoomScaleNormal="90" workbookViewId="0">
      <selection activeCell="I49" sqref="I49"/>
    </sheetView>
  </sheetViews>
  <sheetFormatPr baseColWidth="10" defaultColWidth="11.5546875" defaultRowHeight="13.8" x14ac:dyDescent="0.3"/>
  <cols>
    <col min="1" max="1" width="0.88671875" style="30" customWidth="1"/>
    <col min="2" max="2" width="6.33203125" style="30" customWidth="1"/>
    <col min="3" max="3" width="16.33203125" style="30" customWidth="1"/>
    <col min="4" max="4" width="17.5546875" style="30" customWidth="1"/>
    <col min="5" max="5" width="16.6640625" style="30" customWidth="1"/>
    <col min="6" max="6" width="16.44140625" style="30" customWidth="1"/>
    <col min="7" max="7" width="2.88671875" style="30" customWidth="1"/>
    <col min="8" max="8" width="16.44140625" style="30" customWidth="1"/>
    <col min="9" max="9" width="14.5546875" style="30" customWidth="1"/>
    <col min="10" max="10" width="2.44140625" style="30" customWidth="1"/>
    <col min="11" max="11" width="15.109375" style="30" customWidth="1"/>
    <col min="12" max="12" width="2.6640625" style="30" customWidth="1"/>
    <col min="13" max="13" width="15.88671875" style="30" customWidth="1"/>
    <col min="14" max="16" width="1.109375" style="30" customWidth="1"/>
    <col min="17" max="17" width="16.33203125" style="30" customWidth="1"/>
    <col min="18" max="18" width="1" style="30" customWidth="1"/>
    <col min="19" max="20" width="1.109375" style="30" customWidth="1"/>
    <col min="21" max="21" width="17.109375" style="30" customWidth="1"/>
    <col min="22" max="23" width="1.109375" style="30" customWidth="1"/>
    <col min="24" max="24" width="18.109375" style="30" customWidth="1"/>
    <col min="25" max="26" width="1.109375" style="30" customWidth="1"/>
    <col min="27" max="27" width="4.33203125" style="30" customWidth="1"/>
    <col min="28" max="28" width="25" style="30" bestFit="1" customWidth="1"/>
    <col min="29" max="16384" width="11.5546875" style="30"/>
  </cols>
  <sheetData>
    <row r="1" spans="1:28" ht="70.2" customHeight="1" x14ac:dyDescent="0.3">
      <c r="A1" s="259" t="s">
        <v>132</v>
      </c>
      <c r="B1" s="260"/>
      <c r="C1" s="260"/>
      <c r="D1" s="260"/>
      <c r="E1" s="260"/>
      <c r="F1" s="260"/>
      <c r="G1" s="260"/>
      <c r="H1" s="260"/>
      <c r="I1" s="260"/>
      <c r="J1" s="260"/>
      <c r="K1" s="260"/>
      <c r="L1" s="260"/>
      <c r="M1" s="260"/>
      <c r="N1" s="24"/>
      <c r="O1" s="25"/>
      <c r="P1" s="26"/>
      <c r="Q1" s="26" t="str">
        <f>CONCATENATE("I.
 Flächen / Kosten 
Srukturkosten Overhead ",)</f>
        <v xml:space="preserve">I.
 Flächen / Kosten 
Srukturkosten Overhead </v>
      </c>
      <c r="R1" s="26"/>
      <c r="S1" s="25"/>
      <c r="T1" s="26"/>
      <c r="U1" s="26" t="s">
        <v>50</v>
      </c>
      <c r="V1" s="25"/>
      <c r="W1" s="26"/>
      <c r="X1" s="28" t="s">
        <v>136</v>
      </c>
      <c r="Y1" s="29"/>
      <c r="Z1" s="36"/>
    </row>
    <row r="2" spans="1:28" ht="3.6" customHeight="1" x14ac:dyDescent="0.3">
      <c r="O2" s="31"/>
      <c r="P2" s="31"/>
      <c r="Q2" s="31"/>
      <c r="R2" s="31"/>
      <c r="S2" s="31"/>
      <c r="T2" s="31"/>
      <c r="U2" s="31"/>
      <c r="V2" s="31"/>
      <c r="W2" s="31"/>
      <c r="X2" s="31"/>
    </row>
    <row r="3" spans="1:28" ht="4.95" customHeight="1" x14ac:dyDescent="0.3">
      <c r="A3" s="32"/>
      <c r="B3" s="33"/>
      <c r="C3" s="33"/>
      <c r="D3" s="33"/>
      <c r="E3" s="33"/>
      <c r="F3" s="33"/>
      <c r="G3" s="33"/>
      <c r="H3" s="33"/>
      <c r="I3" s="33"/>
      <c r="J3" s="33"/>
      <c r="K3" s="33"/>
      <c r="L3" s="33"/>
      <c r="M3" s="33"/>
      <c r="N3" s="33"/>
      <c r="O3" s="34"/>
      <c r="P3" s="34"/>
      <c r="Q3" s="34"/>
      <c r="R3" s="34"/>
      <c r="S3" s="34"/>
      <c r="T3" s="34"/>
      <c r="U3" s="34"/>
      <c r="V3" s="34"/>
      <c r="W3" s="34"/>
      <c r="X3" s="34"/>
      <c r="Y3" s="35"/>
    </row>
    <row r="4" spans="1:28" ht="14.4" customHeight="1" x14ac:dyDescent="0.3">
      <c r="A4" s="36"/>
      <c r="B4" s="261" t="s">
        <v>14</v>
      </c>
      <c r="C4" s="262"/>
      <c r="D4" s="261" t="s">
        <v>15</v>
      </c>
      <c r="E4" s="246"/>
      <c r="F4" s="37">
        <f>Stammdaten!D4</f>
        <v>0</v>
      </c>
      <c r="G4" s="38"/>
      <c r="H4" s="38"/>
      <c r="I4" s="38"/>
      <c r="J4" s="38"/>
      <c r="K4" s="38"/>
      <c r="L4" s="38"/>
      <c r="M4" s="38"/>
      <c r="N4" s="38"/>
      <c r="O4" s="38"/>
      <c r="P4" s="38"/>
      <c r="Q4" s="38"/>
      <c r="R4" s="38"/>
      <c r="S4" s="39"/>
      <c r="T4" s="39"/>
      <c r="U4" s="39"/>
      <c r="V4" s="38"/>
      <c r="W4" s="38"/>
      <c r="X4" s="38"/>
      <c r="Y4" s="40"/>
      <c r="Z4" s="39"/>
    </row>
    <row r="5" spans="1:28" ht="14.4" x14ac:dyDescent="0.3">
      <c r="A5" s="36"/>
      <c r="B5" s="262"/>
      <c r="C5" s="262"/>
      <c r="D5" s="261" t="s">
        <v>16</v>
      </c>
      <c r="E5" s="246"/>
      <c r="F5" s="261" t="str">
        <f>CONCATENATE(Stammdaten!D5,", ",Stammdaten!D6,", ",Stammdaten!D7," ",Stammdaten!E8)</f>
        <v xml:space="preserve">, ,  </v>
      </c>
      <c r="G5" s="246"/>
      <c r="H5" s="246"/>
      <c r="I5" s="246"/>
      <c r="J5" s="246"/>
      <c r="K5" s="246"/>
      <c r="L5" s="246"/>
      <c r="M5" s="246"/>
      <c r="N5" s="246"/>
      <c r="O5" s="246"/>
      <c r="P5" s="246"/>
      <c r="Q5" s="246"/>
      <c r="R5" s="246"/>
      <c r="S5" s="246"/>
      <c r="T5" s="246"/>
      <c r="U5" s="246"/>
      <c r="V5" s="246"/>
      <c r="W5" s="246"/>
      <c r="X5" s="246"/>
      <c r="Y5" s="246"/>
      <c r="Z5" s="121"/>
    </row>
    <row r="6" spans="1:28" ht="4.2" customHeight="1" x14ac:dyDescent="0.3">
      <c r="A6" s="41"/>
      <c r="B6" s="42"/>
      <c r="C6" s="42"/>
      <c r="D6" s="42"/>
      <c r="E6" s="42"/>
      <c r="F6" s="43"/>
      <c r="G6" s="44"/>
      <c r="H6" s="44"/>
      <c r="I6" s="44"/>
      <c r="J6" s="44"/>
      <c r="K6" s="44"/>
      <c r="L6" s="44"/>
      <c r="M6" s="44"/>
      <c r="N6" s="44"/>
      <c r="O6" s="44"/>
      <c r="P6" s="44"/>
      <c r="Q6" s="44"/>
      <c r="R6" s="44"/>
      <c r="S6" s="44"/>
      <c r="T6" s="44"/>
      <c r="U6" s="44"/>
      <c r="V6" s="44"/>
      <c r="W6" s="44"/>
      <c r="X6" s="44"/>
      <c r="Y6" s="45"/>
      <c r="Z6" s="121"/>
    </row>
    <row r="7" spans="1:28" ht="4.95" customHeight="1" x14ac:dyDescent="0.3">
      <c r="A7" s="46"/>
      <c r="B7" s="47"/>
      <c r="C7" s="47"/>
      <c r="D7" s="47"/>
      <c r="E7" s="47"/>
      <c r="F7" s="47"/>
      <c r="G7" s="47"/>
      <c r="H7" s="47"/>
      <c r="I7" s="47"/>
      <c r="J7" s="47"/>
      <c r="K7" s="47"/>
      <c r="L7" s="47"/>
      <c r="M7" s="47"/>
      <c r="N7" s="47"/>
      <c r="O7" s="48"/>
      <c r="P7" s="48"/>
      <c r="Q7" s="48"/>
      <c r="R7" s="48"/>
      <c r="S7" s="48"/>
      <c r="T7" s="48"/>
      <c r="U7" s="48"/>
      <c r="V7" s="48"/>
      <c r="W7" s="48"/>
      <c r="X7" s="48"/>
      <c r="Y7" s="66"/>
    </row>
    <row r="8" spans="1:28" ht="14.4" customHeight="1" x14ac:dyDescent="0.3">
      <c r="A8" s="36"/>
      <c r="B8" s="261" t="s">
        <v>17</v>
      </c>
      <c r="C8" s="262"/>
      <c r="D8" s="261" t="s">
        <v>18</v>
      </c>
      <c r="E8" s="246"/>
      <c r="F8" s="30">
        <f>Stammdaten!D15</f>
        <v>0</v>
      </c>
      <c r="G8" s="50"/>
      <c r="H8" s="51" t="s">
        <v>19</v>
      </c>
      <c r="I8" s="263">
        <f>Stammdaten!D16</f>
        <v>0</v>
      </c>
      <c r="J8" s="246"/>
      <c r="K8" s="246"/>
      <c r="L8" s="246"/>
      <c r="M8" s="246"/>
      <c r="N8" s="246"/>
      <c r="O8" s="246"/>
      <c r="P8" s="246"/>
      <c r="Q8" s="246"/>
      <c r="R8" s="246"/>
      <c r="S8" s="246"/>
      <c r="T8" s="246"/>
      <c r="U8" s="246"/>
      <c r="V8" s="246"/>
      <c r="W8" s="246"/>
      <c r="X8" s="246"/>
      <c r="Y8" s="246"/>
      <c r="Z8" s="121"/>
    </row>
    <row r="9" spans="1:28" ht="14.4" x14ac:dyDescent="0.3">
      <c r="A9" s="36"/>
      <c r="B9" s="262"/>
      <c r="C9" s="262"/>
      <c r="D9" s="261" t="s">
        <v>20</v>
      </c>
      <c r="E9" s="246"/>
      <c r="F9" s="261" t="str">
        <f>CONCATENATE(Stammdaten!D19,", ",Stammdaten!D20,", ",Stammdaten!D21," ",Stammdaten!E21)</f>
        <v xml:space="preserve">, ,  </v>
      </c>
      <c r="G9" s="246"/>
      <c r="H9" s="246"/>
      <c r="I9" s="246"/>
      <c r="J9" s="246"/>
      <c r="K9" s="246"/>
      <c r="L9" s="246"/>
      <c r="M9" s="246"/>
      <c r="N9" s="246"/>
      <c r="O9" s="246"/>
      <c r="P9" s="246"/>
      <c r="Q9" s="246"/>
      <c r="R9" s="246"/>
      <c r="S9" s="246"/>
      <c r="T9" s="246"/>
      <c r="U9" s="246"/>
      <c r="V9" s="246"/>
      <c r="W9" s="246"/>
      <c r="X9" s="246"/>
      <c r="Y9" s="246"/>
      <c r="Z9" s="121"/>
    </row>
    <row r="10" spans="1:28" ht="3.6" customHeight="1" x14ac:dyDescent="0.3">
      <c r="A10" s="52"/>
      <c r="B10" s="53"/>
      <c r="C10" s="53"/>
      <c r="D10" s="53"/>
      <c r="E10" s="53"/>
      <c r="F10" s="54"/>
      <c r="G10" s="55"/>
      <c r="H10" s="55"/>
      <c r="I10" s="55"/>
      <c r="J10" s="55"/>
      <c r="K10" s="55"/>
      <c r="L10" s="55"/>
      <c r="M10" s="55"/>
      <c r="N10" s="55"/>
      <c r="O10" s="55"/>
      <c r="P10" s="55"/>
      <c r="Q10" s="55"/>
      <c r="R10" s="55"/>
      <c r="S10" s="55"/>
      <c r="T10" s="55"/>
      <c r="U10" s="55"/>
      <c r="V10" s="55"/>
      <c r="W10" s="55"/>
      <c r="X10" s="55"/>
      <c r="Y10" s="55"/>
      <c r="Z10" s="121"/>
    </row>
    <row r="11" spans="1:28" ht="3.6" customHeight="1" x14ac:dyDescent="0.3">
      <c r="O11" s="31"/>
      <c r="P11" s="31"/>
      <c r="Q11" s="31"/>
      <c r="R11" s="31"/>
      <c r="S11" s="31"/>
      <c r="T11" s="31"/>
      <c r="U11" s="31"/>
      <c r="V11" s="31"/>
      <c r="W11" s="31"/>
      <c r="X11" s="31"/>
    </row>
    <row r="12" spans="1:28" ht="3.6" customHeight="1" x14ac:dyDescent="0.3">
      <c r="A12" s="32"/>
      <c r="B12" s="33"/>
      <c r="C12" s="33"/>
      <c r="D12" s="33"/>
      <c r="E12" s="33"/>
      <c r="F12" s="33"/>
      <c r="G12" s="33"/>
      <c r="H12" s="33"/>
      <c r="I12" s="33"/>
      <c r="J12" s="33"/>
      <c r="K12" s="33"/>
      <c r="L12" s="33"/>
      <c r="M12" s="33"/>
      <c r="N12" s="33"/>
      <c r="O12" s="57"/>
      <c r="P12" s="34"/>
      <c r="Q12" s="34"/>
      <c r="R12" s="34"/>
      <c r="S12" s="57"/>
      <c r="T12" s="34"/>
      <c r="U12" s="34"/>
      <c r="V12" s="57"/>
      <c r="W12" s="34"/>
      <c r="X12" s="34"/>
      <c r="Y12" s="35"/>
    </row>
    <row r="13" spans="1:28" ht="13.95" customHeight="1" x14ac:dyDescent="0.3">
      <c r="A13" s="36"/>
      <c r="B13" s="59" t="s">
        <v>21</v>
      </c>
      <c r="C13" s="59" t="s">
        <v>105</v>
      </c>
      <c r="O13" s="122"/>
      <c r="P13" s="31"/>
      <c r="Q13" s="31"/>
      <c r="R13" s="31"/>
      <c r="S13" s="122"/>
      <c r="T13" s="31"/>
      <c r="U13" s="31"/>
      <c r="V13" s="122"/>
      <c r="W13" s="31"/>
      <c r="X13" s="31"/>
      <c r="Y13" s="66"/>
    </row>
    <row r="14" spans="1:28" ht="7.2" customHeight="1" x14ac:dyDescent="0.3">
      <c r="A14" s="36"/>
      <c r="O14" s="122"/>
      <c r="P14" s="31"/>
      <c r="Q14" s="31"/>
      <c r="R14" s="31"/>
      <c r="S14" s="122"/>
      <c r="T14" s="31"/>
      <c r="U14" s="31"/>
      <c r="V14" s="122"/>
      <c r="W14" s="31"/>
      <c r="X14" s="31"/>
      <c r="Y14" s="66"/>
    </row>
    <row r="15" spans="1:28" ht="14.4" x14ac:dyDescent="0.3">
      <c r="A15" s="36"/>
      <c r="B15" s="69" t="s">
        <v>49</v>
      </c>
      <c r="C15" s="30" t="s">
        <v>51</v>
      </c>
      <c r="D15" s="123"/>
      <c r="E15" s="123"/>
      <c r="F15" s="123"/>
      <c r="L15" s="67"/>
      <c r="M15" s="3"/>
      <c r="N15" s="67"/>
      <c r="O15" s="65"/>
      <c r="Q15" s="3"/>
      <c r="S15" s="65"/>
      <c r="U15" s="3"/>
      <c r="V15" s="65"/>
      <c r="X15" s="124">
        <f>M15-Q15-U15</f>
        <v>0</v>
      </c>
      <c r="Y15" s="66"/>
      <c r="AB15" s="110"/>
    </row>
    <row r="16" spans="1:28" x14ac:dyDescent="0.3">
      <c r="A16" s="36"/>
      <c r="B16" s="69" t="s">
        <v>83</v>
      </c>
      <c r="I16" s="30" t="s">
        <v>22</v>
      </c>
      <c r="L16" s="67"/>
      <c r="M16" s="125">
        <v>1</v>
      </c>
      <c r="N16" s="126"/>
      <c r="O16" s="127"/>
      <c r="P16" s="128"/>
      <c r="Q16" s="125" t="e">
        <f>Q15/$M$15</f>
        <v>#DIV/0!</v>
      </c>
      <c r="R16" s="128"/>
      <c r="S16" s="127"/>
      <c r="T16" s="128"/>
      <c r="U16" s="125" t="e">
        <f>U15/$M$15</f>
        <v>#DIV/0!</v>
      </c>
      <c r="V16" s="127"/>
      <c r="W16" s="128"/>
      <c r="X16" s="125" t="e">
        <f>X15/$M$15</f>
        <v>#DIV/0!</v>
      </c>
      <c r="Y16" s="66"/>
    </row>
    <row r="17" spans="1:28" ht="4.2" customHeight="1" x14ac:dyDescent="0.3">
      <c r="A17" s="36"/>
      <c r="L17" s="67"/>
      <c r="M17" s="124"/>
      <c r="N17" s="67"/>
      <c r="O17" s="65"/>
      <c r="Q17" s="124"/>
      <c r="S17" s="65"/>
      <c r="U17" s="124"/>
      <c r="V17" s="65"/>
      <c r="X17" s="124"/>
      <c r="Y17" s="66"/>
    </row>
    <row r="18" spans="1:28" s="111" customFormat="1" ht="4.95" customHeight="1" x14ac:dyDescent="0.3">
      <c r="A18" s="129"/>
      <c r="B18" s="130"/>
      <c r="C18" s="130"/>
      <c r="D18" s="130"/>
      <c r="E18" s="130"/>
      <c r="F18" s="130"/>
      <c r="G18" s="130"/>
      <c r="H18" s="130"/>
      <c r="I18" s="130"/>
      <c r="J18" s="130"/>
      <c r="K18" s="130"/>
      <c r="L18" s="130"/>
      <c r="M18" s="130"/>
      <c r="N18" s="130"/>
      <c r="O18" s="131"/>
      <c r="P18" s="130"/>
      <c r="Q18" s="132"/>
      <c r="R18" s="130"/>
      <c r="S18" s="131"/>
      <c r="T18" s="130"/>
      <c r="U18" s="132"/>
      <c r="V18" s="131"/>
      <c r="W18" s="130"/>
      <c r="X18" s="132"/>
      <c r="Y18" s="133"/>
    </row>
    <row r="19" spans="1:28" s="111" customFormat="1" ht="4.95" customHeight="1" x14ac:dyDescent="0.3">
      <c r="Q19" s="134"/>
      <c r="U19" s="134"/>
      <c r="X19" s="134"/>
      <c r="Y19" s="135"/>
    </row>
    <row r="20" spans="1:28" s="111" customFormat="1" ht="4.2" customHeight="1" x14ac:dyDescent="0.3">
      <c r="A20" s="136"/>
      <c r="B20" s="137"/>
      <c r="C20" s="137"/>
      <c r="D20" s="137"/>
      <c r="E20" s="137"/>
      <c r="F20" s="137"/>
      <c r="G20" s="137"/>
      <c r="H20" s="137"/>
      <c r="I20" s="137"/>
      <c r="J20" s="137"/>
      <c r="K20" s="137"/>
      <c r="L20" s="137"/>
      <c r="M20" s="137"/>
      <c r="N20" s="137"/>
      <c r="O20" s="138"/>
      <c r="P20" s="137"/>
      <c r="Q20" s="139"/>
      <c r="R20" s="137"/>
      <c r="S20" s="138"/>
      <c r="T20" s="137"/>
      <c r="U20" s="139"/>
      <c r="V20" s="138"/>
      <c r="W20" s="137"/>
      <c r="X20" s="139"/>
      <c r="Y20" s="140"/>
    </row>
    <row r="21" spans="1:28" ht="27.6" x14ac:dyDescent="0.3">
      <c r="A21" s="36"/>
      <c r="B21" s="59" t="s">
        <v>23</v>
      </c>
      <c r="C21" s="59" t="s">
        <v>54</v>
      </c>
      <c r="I21" s="31" t="s">
        <v>24</v>
      </c>
      <c r="J21" s="31"/>
      <c r="K21" s="31" t="s">
        <v>25</v>
      </c>
      <c r="O21" s="65"/>
      <c r="Q21" s="141"/>
      <c r="R21" s="66"/>
      <c r="S21" s="65"/>
      <c r="T21" s="36"/>
      <c r="U21" s="142"/>
      <c r="V21" s="65"/>
      <c r="W21" s="36"/>
      <c r="X21" s="142"/>
      <c r="Y21" s="66"/>
    </row>
    <row r="22" spans="1:28" ht="3.6" customHeight="1" x14ac:dyDescent="0.3">
      <c r="A22" s="36"/>
      <c r="F22" s="51"/>
      <c r="I22" s="143"/>
      <c r="J22" s="143"/>
      <c r="K22" s="143"/>
      <c r="O22" s="65"/>
      <c r="S22" s="65"/>
      <c r="V22" s="65"/>
      <c r="Y22" s="66"/>
    </row>
    <row r="23" spans="1:28" x14ac:dyDescent="0.3">
      <c r="A23" s="36"/>
      <c r="B23" s="30" t="s">
        <v>26</v>
      </c>
      <c r="C23" s="30" t="s">
        <v>27</v>
      </c>
      <c r="F23" s="30" t="s">
        <v>28</v>
      </c>
      <c r="I23" s="143">
        <v>40756</v>
      </c>
      <c r="K23" s="4"/>
      <c r="O23" s="65"/>
      <c r="S23" s="65"/>
      <c r="V23" s="65"/>
      <c r="Y23" s="66"/>
    </row>
    <row r="24" spans="1:28" ht="3.6" customHeight="1" x14ac:dyDescent="0.3">
      <c r="A24" s="36"/>
      <c r="I24" s="143"/>
      <c r="J24" s="143"/>
      <c r="K24" s="143"/>
      <c r="O24" s="65"/>
      <c r="S24" s="65"/>
      <c r="V24" s="65"/>
      <c r="Y24" s="66"/>
    </row>
    <row r="25" spans="1:28" x14ac:dyDescent="0.3">
      <c r="A25" s="36"/>
      <c r="F25" s="30" t="s">
        <v>29</v>
      </c>
      <c r="I25" s="144">
        <v>73.099999999999994</v>
      </c>
      <c r="J25" s="143"/>
      <c r="K25" s="5"/>
      <c r="O25" s="65"/>
      <c r="S25" s="65"/>
      <c r="V25" s="65"/>
      <c r="Y25" s="66"/>
    </row>
    <row r="26" spans="1:28" ht="3.6" customHeight="1" x14ac:dyDescent="0.3">
      <c r="A26" s="36"/>
      <c r="F26" s="51"/>
      <c r="I26" s="143"/>
      <c r="J26" s="143"/>
      <c r="K26" s="143"/>
      <c r="O26" s="65"/>
      <c r="S26" s="65"/>
      <c r="V26" s="65"/>
      <c r="Y26" s="66"/>
    </row>
    <row r="27" spans="1:28" x14ac:dyDescent="0.3">
      <c r="A27" s="36"/>
      <c r="B27" s="30" t="s">
        <v>30</v>
      </c>
      <c r="C27" s="145" t="s">
        <v>52</v>
      </c>
      <c r="D27" s="145"/>
      <c r="E27" s="145"/>
      <c r="I27" s="70">
        <v>1818</v>
      </c>
      <c r="K27" s="70">
        <f>ROUND(I27/I25*K25,-1)</f>
        <v>0</v>
      </c>
      <c r="M27" s="70">
        <f>K27*M15</f>
        <v>0</v>
      </c>
      <c r="O27" s="65"/>
      <c r="Q27" s="70"/>
      <c r="S27" s="65"/>
      <c r="U27" s="70"/>
      <c r="V27" s="65"/>
      <c r="X27" s="70"/>
      <c r="Y27" s="66"/>
    </row>
    <row r="28" spans="1:28" ht="3.6" customHeight="1" x14ac:dyDescent="0.3">
      <c r="A28" s="36"/>
      <c r="O28" s="65"/>
      <c r="S28" s="65"/>
      <c r="V28" s="65"/>
      <c r="Y28" s="66"/>
    </row>
    <row r="29" spans="1:28" ht="31.95" customHeight="1" x14ac:dyDescent="0.3">
      <c r="A29" s="36"/>
      <c r="B29" s="30" t="s">
        <v>31</v>
      </c>
      <c r="C29" s="261" t="s">
        <v>32</v>
      </c>
      <c r="D29" s="246"/>
      <c r="E29" s="246"/>
      <c r="F29" s="246"/>
      <c r="G29" s="246"/>
      <c r="H29" s="124">
        <f>M15</f>
        <v>0</v>
      </c>
      <c r="I29" s="125">
        <f>IF(H29=0,0,IF(H29&lt;601,0.11,IF(H29&lt;801,0.1,IF(H29&lt;1001,0.09,IF(H29&lt;1201,0.08,IF(H29&lt;1601,0.07,0.06))))))</f>
        <v>0</v>
      </c>
      <c r="J29" s="125"/>
      <c r="K29" s="70">
        <f>ROUND(K27*I29,0)</f>
        <v>0</v>
      </c>
      <c r="M29" s="70">
        <f>K29*M15</f>
        <v>0</v>
      </c>
      <c r="O29" s="65"/>
      <c r="Q29" s="70"/>
      <c r="S29" s="65"/>
      <c r="U29" s="146"/>
      <c r="V29" s="65"/>
      <c r="Y29" s="66"/>
    </row>
    <row r="30" spans="1:28" ht="14.4" x14ac:dyDescent="0.3">
      <c r="A30" s="36"/>
      <c r="B30" s="30" t="s">
        <v>33</v>
      </c>
      <c r="C30" s="30" t="s">
        <v>53</v>
      </c>
      <c r="F30" s="147"/>
      <c r="G30" s="148"/>
      <c r="H30" s="148"/>
      <c r="I30" s="148"/>
      <c r="J30" s="148"/>
      <c r="K30" s="148"/>
      <c r="M30" s="23">
        <f>(M27+M29)*0.05</f>
        <v>0</v>
      </c>
      <c r="O30" s="65"/>
      <c r="Q30" s="70"/>
      <c r="S30" s="65"/>
      <c r="U30" s="146"/>
      <c r="V30" s="65"/>
      <c r="X30" s="146"/>
      <c r="Y30" s="66"/>
      <c r="AB30" s="100"/>
    </row>
    <row r="31" spans="1:28" ht="3.6" customHeight="1" x14ac:dyDescent="0.3">
      <c r="A31" s="36"/>
      <c r="O31" s="65"/>
      <c r="S31" s="65"/>
      <c r="V31" s="65"/>
      <c r="Y31" s="66"/>
    </row>
    <row r="32" spans="1:28" ht="4.2" customHeight="1" x14ac:dyDescent="0.3">
      <c r="A32" s="36"/>
      <c r="M32" s="70"/>
      <c r="O32" s="65"/>
      <c r="S32" s="65"/>
      <c r="V32" s="65"/>
      <c r="Y32" s="66"/>
    </row>
    <row r="33" spans="1:28" ht="15.6" customHeight="1" x14ac:dyDescent="0.3">
      <c r="A33" s="36"/>
      <c r="B33" s="30" t="s">
        <v>35</v>
      </c>
      <c r="C33" s="149" t="s">
        <v>106</v>
      </c>
      <c r="F33" s="70"/>
      <c r="I33" s="70"/>
      <c r="K33" s="51" t="s">
        <v>36</v>
      </c>
      <c r="M33" s="70">
        <f>SUM(M27:M30)</f>
        <v>0</v>
      </c>
      <c r="O33" s="65"/>
      <c r="Q33" s="70"/>
      <c r="S33" s="65"/>
      <c r="U33" s="146"/>
      <c r="V33" s="65"/>
      <c r="X33" s="146"/>
      <c r="Y33" s="66"/>
    </row>
    <row r="34" spans="1:28" ht="4.2" customHeight="1" x14ac:dyDescent="0.3">
      <c r="A34" s="36"/>
      <c r="L34" s="67"/>
      <c r="M34" s="124"/>
      <c r="N34" s="67"/>
      <c r="O34" s="65"/>
      <c r="Q34" s="124"/>
      <c r="S34" s="65"/>
      <c r="U34" s="124"/>
      <c r="V34" s="65"/>
      <c r="X34" s="124"/>
      <c r="Y34" s="66"/>
    </row>
    <row r="35" spans="1:28" s="111" customFormat="1" ht="4.95" customHeight="1" x14ac:dyDescent="0.3">
      <c r="A35" s="129"/>
      <c r="B35" s="130"/>
      <c r="C35" s="130"/>
      <c r="D35" s="130"/>
      <c r="E35" s="130"/>
      <c r="F35" s="130"/>
      <c r="G35" s="130"/>
      <c r="H35" s="130"/>
      <c r="I35" s="130"/>
      <c r="J35" s="130"/>
      <c r="K35" s="130"/>
      <c r="L35" s="130"/>
      <c r="M35" s="130"/>
      <c r="N35" s="130"/>
      <c r="O35" s="131"/>
      <c r="P35" s="130"/>
      <c r="Q35" s="132"/>
      <c r="R35" s="130"/>
      <c r="S35" s="131"/>
      <c r="T35" s="130"/>
      <c r="U35" s="132"/>
      <c r="V35" s="131"/>
      <c r="W35" s="130"/>
      <c r="X35" s="132"/>
      <c r="Y35" s="133"/>
    </row>
    <row r="36" spans="1:28" s="111" customFormat="1" ht="4.95" customHeight="1" x14ac:dyDescent="0.3">
      <c r="Q36" s="134"/>
      <c r="U36" s="134"/>
      <c r="X36" s="134"/>
    </row>
    <row r="37" spans="1:28" s="111" customFormat="1" ht="4.2" customHeight="1" x14ac:dyDescent="0.3">
      <c r="A37" s="136"/>
      <c r="B37" s="137"/>
      <c r="C37" s="137"/>
      <c r="D37" s="137"/>
      <c r="E37" s="137"/>
      <c r="F37" s="137"/>
      <c r="G37" s="137"/>
      <c r="H37" s="137"/>
      <c r="I37" s="137"/>
      <c r="J37" s="137"/>
      <c r="K37" s="137"/>
      <c r="L37" s="137"/>
      <c r="M37" s="137"/>
      <c r="N37" s="137"/>
      <c r="O37" s="138"/>
      <c r="P37" s="137"/>
      <c r="Q37" s="139"/>
      <c r="R37" s="137"/>
      <c r="S37" s="138"/>
      <c r="T37" s="137"/>
      <c r="U37" s="139"/>
      <c r="V37" s="138"/>
      <c r="W37" s="137"/>
      <c r="X37" s="139"/>
      <c r="Y37" s="140"/>
    </row>
    <row r="38" spans="1:28" ht="15.6" customHeight="1" x14ac:dyDescent="0.3">
      <c r="A38" s="36"/>
      <c r="B38" s="59" t="s">
        <v>39</v>
      </c>
      <c r="C38" s="59" t="s">
        <v>66</v>
      </c>
      <c r="F38" s="70"/>
      <c r="I38" s="70"/>
      <c r="M38" s="70"/>
      <c r="O38" s="65"/>
      <c r="Q38" s="70"/>
      <c r="S38" s="65"/>
      <c r="U38" s="146"/>
      <c r="V38" s="65"/>
      <c r="X38" s="146"/>
      <c r="Y38" s="66"/>
    </row>
    <row r="39" spans="1:28" ht="15.6" customHeight="1" x14ac:dyDescent="0.3">
      <c r="A39" s="36"/>
      <c r="C39" s="150"/>
      <c r="D39" s="151"/>
      <c r="E39" s="97"/>
      <c r="F39" s="97"/>
      <c r="G39" s="152"/>
      <c r="H39" s="153"/>
      <c r="I39" s="70"/>
      <c r="M39" s="70"/>
      <c r="O39" s="65"/>
      <c r="Q39" s="70"/>
      <c r="S39" s="65"/>
      <c r="U39" s="146"/>
      <c r="V39" s="65"/>
      <c r="X39" s="146"/>
      <c r="Y39" s="66"/>
    </row>
    <row r="40" spans="1:28" ht="27.6" x14ac:dyDescent="0.3">
      <c r="A40" s="36"/>
      <c r="C40" s="154" t="s">
        <v>133</v>
      </c>
      <c r="D40" s="274" t="s">
        <v>55</v>
      </c>
      <c r="E40" s="275"/>
      <c r="F40" s="154" t="s">
        <v>56</v>
      </c>
      <c r="H40" s="155" t="s">
        <v>57</v>
      </c>
      <c r="I40" s="156" t="s">
        <v>57</v>
      </c>
      <c r="K40" s="31" t="s">
        <v>67</v>
      </c>
      <c r="M40" s="157" t="s">
        <v>107</v>
      </c>
      <c r="O40" s="65"/>
      <c r="Q40" s="70"/>
      <c r="S40" s="65"/>
      <c r="U40" s="146"/>
      <c r="V40" s="65"/>
      <c r="X40" s="146"/>
      <c r="Y40" s="66"/>
      <c r="AB40" s="100"/>
    </row>
    <row r="41" spans="1:28" ht="15.6" customHeight="1" x14ac:dyDescent="0.25">
      <c r="A41" s="36"/>
      <c r="C41" s="158">
        <v>100</v>
      </c>
      <c r="D41" s="270" t="s">
        <v>58</v>
      </c>
      <c r="E41" s="271"/>
      <c r="F41" s="7"/>
      <c r="H41" s="13" t="e">
        <f>F48/M33</f>
        <v>#DIV/0!</v>
      </c>
      <c r="I41" s="159" t="s">
        <v>71</v>
      </c>
      <c r="K41" s="160">
        <f>12.5%+K44-3%</f>
        <v>9.5000000000000001E-2</v>
      </c>
      <c r="M41" s="161">
        <v>8</v>
      </c>
      <c r="O41" s="65"/>
      <c r="Q41" s="70"/>
      <c r="S41" s="65"/>
      <c r="U41" s="146"/>
      <c r="V41" s="65"/>
      <c r="X41" s="146"/>
      <c r="Y41" s="66"/>
      <c r="AB41" s="162"/>
    </row>
    <row r="42" spans="1:28" ht="15.6" customHeight="1" x14ac:dyDescent="0.25">
      <c r="A42" s="36"/>
      <c r="C42" s="158">
        <v>200</v>
      </c>
      <c r="D42" s="270" t="s">
        <v>59</v>
      </c>
      <c r="E42" s="271"/>
      <c r="F42" s="7"/>
      <c r="H42" s="10"/>
      <c r="I42" s="95" t="s">
        <v>68</v>
      </c>
      <c r="K42" s="160">
        <f>6.25 %+K44-3%</f>
        <v>3.2500000000000001E-2</v>
      </c>
      <c r="M42" s="161">
        <v>16</v>
      </c>
      <c r="O42" s="65"/>
      <c r="Q42" s="70"/>
      <c r="S42" s="65"/>
      <c r="U42" s="146"/>
      <c r="V42" s="65"/>
      <c r="X42" s="146"/>
      <c r="Y42" s="66"/>
      <c r="AB42" s="100"/>
    </row>
    <row r="43" spans="1:28" ht="15.6" customHeight="1" x14ac:dyDescent="0.25">
      <c r="A43" s="36"/>
      <c r="C43" s="158">
        <v>300</v>
      </c>
      <c r="D43" s="270" t="s">
        <v>60</v>
      </c>
      <c r="E43" s="271"/>
      <c r="F43" s="12"/>
      <c r="H43" s="10"/>
      <c r="I43" s="95" t="s">
        <v>69</v>
      </c>
      <c r="K43" s="160">
        <f>4%+K44-3%</f>
        <v>1.0000000000000002E-2</v>
      </c>
      <c r="M43" s="161">
        <v>25</v>
      </c>
      <c r="O43" s="65"/>
      <c r="Q43" s="70"/>
      <c r="S43" s="65"/>
      <c r="U43" s="146"/>
      <c r="V43" s="65"/>
      <c r="X43" s="146"/>
      <c r="Y43" s="66"/>
      <c r="AB43" s="100"/>
    </row>
    <row r="44" spans="1:28" ht="15.6" customHeight="1" x14ac:dyDescent="0.25">
      <c r="A44" s="36"/>
      <c r="C44" s="158">
        <v>400</v>
      </c>
      <c r="D44" s="270" t="s">
        <v>61</v>
      </c>
      <c r="E44" s="271"/>
      <c r="F44" s="12"/>
      <c r="H44" s="10"/>
      <c r="I44" s="95" t="s">
        <v>70</v>
      </c>
      <c r="K44" s="20"/>
      <c r="M44" s="161">
        <v>33</v>
      </c>
      <c r="O44" s="65"/>
      <c r="Q44" s="70"/>
      <c r="S44" s="65"/>
      <c r="U44" s="146"/>
      <c r="V44" s="65"/>
      <c r="X44" s="146"/>
      <c r="Y44" s="66"/>
    </row>
    <row r="45" spans="1:28" ht="15.6" customHeight="1" x14ac:dyDescent="0.3">
      <c r="A45" s="36"/>
      <c r="C45" s="154">
        <v>500</v>
      </c>
      <c r="D45" s="268" t="s">
        <v>62</v>
      </c>
      <c r="E45" s="269"/>
      <c r="F45" s="12"/>
      <c r="H45" s="11"/>
      <c r="I45" s="83"/>
      <c r="M45" s="70"/>
      <c r="O45" s="65"/>
      <c r="Q45" s="70"/>
      <c r="S45" s="65"/>
      <c r="U45" s="146"/>
      <c r="V45" s="65"/>
      <c r="X45" s="146"/>
      <c r="Y45" s="66"/>
    </row>
    <row r="46" spans="1:28" ht="15.6" customHeight="1" x14ac:dyDescent="0.3">
      <c r="A46" s="36"/>
      <c r="C46" s="154">
        <v>600</v>
      </c>
      <c r="D46" s="268" t="s">
        <v>63</v>
      </c>
      <c r="E46" s="269"/>
      <c r="F46" s="12"/>
      <c r="H46" s="15" t="e">
        <f>IF(H41&lt;25%,K41,IF(H41&lt;50%,K42,IF(H41&lt;75%,K43,K44)))</f>
        <v>#DIV/0!</v>
      </c>
      <c r="I46" s="163" t="s">
        <v>151</v>
      </c>
      <c r="M46" s="164" t="e">
        <f>IF(H41&lt;25%,M41,IF(H41&lt;50%,M42,IF(H41&lt;75%,M43,M44)))</f>
        <v>#DIV/0!</v>
      </c>
      <c r="O46" s="65"/>
      <c r="Q46" s="70"/>
      <c r="S46" s="65"/>
      <c r="U46" s="146"/>
      <c r="V46" s="65"/>
      <c r="X46" s="146"/>
      <c r="Y46" s="66"/>
    </row>
    <row r="47" spans="1:28" ht="15.6" customHeight="1" x14ac:dyDescent="0.25">
      <c r="A47" s="36"/>
      <c r="C47" s="158">
        <v>700</v>
      </c>
      <c r="D47" s="270" t="s">
        <v>64</v>
      </c>
      <c r="E47" s="271"/>
      <c r="F47" s="12"/>
      <c r="H47" s="14"/>
      <c r="I47" s="95" t="s">
        <v>150</v>
      </c>
      <c r="M47" s="164" t="str">
        <f>IF(H47="","",IF(H47=K41,M41,IF(H47=K42,M42,IF(H47=K43,M43,M44))))</f>
        <v/>
      </c>
      <c r="O47" s="65"/>
      <c r="Q47" s="70"/>
      <c r="S47" s="65"/>
      <c r="U47" s="146"/>
      <c r="V47" s="65"/>
      <c r="X47" s="146"/>
      <c r="Y47" s="66"/>
    </row>
    <row r="48" spans="1:28" ht="15.6" customHeight="1" thickBot="1" x14ac:dyDescent="0.3">
      <c r="A48" s="36"/>
      <c r="C48" s="165" t="s">
        <v>159</v>
      </c>
      <c r="D48" s="272" t="s">
        <v>65</v>
      </c>
      <c r="E48" s="273"/>
      <c r="F48" s="16">
        <f>SUM(F43:F47)</f>
        <v>0</v>
      </c>
      <c r="G48" s="8"/>
      <c r="H48" s="9"/>
      <c r="I48" s="166" t="str">
        <f>IF(H47="", "Bitte Wert in Zelle H47 eintragen","")</f>
        <v>Bitte Wert in Zelle H47 eintragen</v>
      </c>
      <c r="M48" s="70">
        <f>F48</f>
        <v>0</v>
      </c>
      <c r="O48" s="65"/>
      <c r="Q48" s="70" t="e">
        <f>$M$48*Q16</f>
        <v>#DIV/0!</v>
      </c>
      <c r="S48" s="65"/>
      <c r="U48" s="70" t="e">
        <f>$M$48*U16</f>
        <v>#DIV/0!</v>
      </c>
      <c r="V48" s="65"/>
      <c r="X48" s="70" t="e">
        <f>$M$48*X16</f>
        <v>#DIV/0!</v>
      </c>
      <c r="Y48" s="66"/>
    </row>
    <row r="49" spans="1:28" ht="15.6" customHeight="1" thickTop="1" x14ac:dyDescent="0.25">
      <c r="A49" s="36"/>
      <c r="C49" s="167"/>
      <c r="D49" s="168"/>
      <c r="E49" s="168"/>
      <c r="F49" s="8"/>
      <c r="G49" s="8"/>
      <c r="H49" s="9"/>
      <c r="I49" s="70"/>
      <c r="M49" s="70"/>
      <c r="O49" s="65"/>
      <c r="Q49" s="70"/>
      <c r="S49" s="65"/>
      <c r="U49" s="146"/>
      <c r="V49" s="65"/>
      <c r="X49" s="146"/>
      <c r="Y49" s="66"/>
    </row>
    <row r="50" spans="1:28" ht="14.4" x14ac:dyDescent="0.3">
      <c r="A50" s="36"/>
      <c r="B50" s="69" t="s">
        <v>72</v>
      </c>
      <c r="C50" s="30" t="s">
        <v>37</v>
      </c>
      <c r="F50" s="264" t="s">
        <v>34</v>
      </c>
      <c r="G50" s="265"/>
      <c r="H50" s="265"/>
      <c r="I50" s="265"/>
      <c r="J50" s="265"/>
      <c r="K50" s="266"/>
      <c r="M50" s="6"/>
      <c r="O50" s="65"/>
      <c r="Q50" s="70" t="e">
        <f>ROUND($M$50*Q16,0)</f>
        <v>#DIV/0!</v>
      </c>
      <c r="S50" s="65"/>
      <c r="U50" s="146" t="e">
        <f>ROUND($M$50*U16,0)</f>
        <v>#DIV/0!</v>
      </c>
      <c r="V50" s="65"/>
      <c r="X50" s="146" t="e">
        <f>ROUND($M$50*X16,0)</f>
        <v>#DIV/0!</v>
      </c>
      <c r="Y50" s="66"/>
    </row>
    <row r="51" spans="1:28" ht="3" customHeight="1" x14ac:dyDescent="0.3">
      <c r="A51" s="36"/>
      <c r="O51" s="65"/>
      <c r="S51" s="65"/>
      <c r="U51" s="70"/>
      <c r="V51" s="65"/>
      <c r="X51" s="70"/>
      <c r="Y51" s="66"/>
    </row>
    <row r="52" spans="1:28" ht="14.4" x14ac:dyDescent="0.3">
      <c r="A52" s="36"/>
      <c r="D52" s="39"/>
      <c r="E52" s="39"/>
      <c r="F52" s="267"/>
      <c r="G52" s="263"/>
      <c r="H52" s="263"/>
      <c r="I52" s="263"/>
      <c r="J52" s="263"/>
      <c r="K52" s="263"/>
      <c r="M52" s="169"/>
      <c r="O52" s="65"/>
      <c r="Q52" s="70"/>
      <c r="S52" s="65"/>
      <c r="U52" s="146"/>
      <c r="V52" s="65"/>
      <c r="X52" s="146"/>
      <c r="Y52" s="66"/>
    </row>
    <row r="53" spans="1:28" ht="3.6" customHeight="1" x14ac:dyDescent="0.3">
      <c r="A53" s="36"/>
      <c r="O53" s="65"/>
      <c r="S53" s="65"/>
      <c r="U53" s="70"/>
      <c r="V53" s="65"/>
      <c r="X53" s="70"/>
      <c r="Y53" s="66"/>
    </row>
    <row r="54" spans="1:28" x14ac:dyDescent="0.3">
      <c r="A54" s="36"/>
      <c r="B54" s="69" t="s">
        <v>73</v>
      </c>
      <c r="C54" s="30" t="s">
        <v>82</v>
      </c>
      <c r="K54" s="70"/>
      <c r="M54" s="70">
        <f>M48-M50</f>
        <v>0</v>
      </c>
      <c r="O54" s="65"/>
      <c r="Q54" s="70" t="e">
        <f>Q48-Q50</f>
        <v>#DIV/0!</v>
      </c>
      <c r="S54" s="65"/>
      <c r="U54" s="70" t="e">
        <f>U48-U50</f>
        <v>#DIV/0!</v>
      </c>
      <c r="V54" s="65"/>
      <c r="X54" s="70" t="e">
        <f>X48-X50</f>
        <v>#DIV/0!</v>
      </c>
      <c r="Y54" s="66"/>
    </row>
    <row r="55" spans="1:28" ht="3.6" customHeight="1" x14ac:dyDescent="0.3">
      <c r="A55" s="36"/>
      <c r="O55" s="65"/>
      <c r="S55" s="65"/>
      <c r="V55" s="65"/>
      <c r="Y55" s="66"/>
    </row>
    <row r="56" spans="1:28" ht="3.6" customHeight="1" x14ac:dyDescent="0.3">
      <c r="A56" s="46"/>
      <c r="B56" s="47"/>
      <c r="C56" s="47"/>
      <c r="D56" s="47"/>
      <c r="E56" s="47"/>
      <c r="F56" s="47"/>
      <c r="G56" s="47"/>
      <c r="H56" s="47"/>
      <c r="I56" s="47"/>
      <c r="J56" s="47"/>
      <c r="K56" s="47"/>
      <c r="L56" s="47"/>
      <c r="M56" s="47"/>
      <c r="N56" s="49"/>
      <c r="O56" s="65"/>
      <c r="P56" s="46"/>
      <c r="Q56" s="47"/>
      <c r="R56" s="49"/>
      <c r="S56" s="65"/>
      <c r="T56" s="46"/>
      <c r="U56" s="47"/>
      <c r="V56" s="65"/>
      <c r="W56" s="46"/>
      <c r="X56" s="47"/>
      <c r="Y56" s="49"/>
    </row>
    <row r="57" spans="1:28" x14ac:dyDescent="0.3">
      <c r="A57" s="36"/>
      <c r="H57" s="128"/>
      <c r="N57" s="67"/>
      <c r="O57" s="65"/>
      <c r="Q57" s="30" t="s">
        <v>36</v>
      </c>
      <c r="S57" s="65"/>
      <c r="U57" s="30" t="s">
        <v>36</v>
      </c>
      <c r="V57" s="65"/>
      <c r="X57" s="30" t="s">
        <v>36</v>
      </c>
      <c r="Y57" s="66"/>
      <c r="AB57" s="50"/>
    </row>
    <row r="58" spans="1:28" s="59" customFormat="1" x14ac:dyDescent="0.3">
      <c r="A58" s="170"/>
      <c r="B58" s="171" t="s">
        <v>84</v>
      </c>
      <c r="C58" s="172" t="s">
        <v>131</v>
      </c>
      <c r="D58" s="172"/>
      <c r="E58" s="172"/>
      <c r="F58" s="172"/>
      <c r="G58" s="172"/>
      <c r="H58" s="172" t="s">
        <v>85</v>
      </c>
      <c r="I58" s="172"/>
      <c r="J58" s="173" t="s">
        <v>38</v>
      </c>
      <c r="K58" s="174">
        <f>H47</f>
        <v>0</v>
      </c>
      <c r="L58" s="173"/>
      <c r="M58" s="175">
        <f>ROUND(K58*M54,0)</f>
        <v>0</v>
      </c>
      <c r="N58" s="173"/>
      <c r="O58" s="62"/>
      <c r="P58" s="172"/>
      <c r="Q58" s="175" t="e">
        <f>ROUND($M$58*Q16,0)</f>
        <v>#DIV/0!</v>
      </c>
      <c r="R58" s="172"/>
      <c r="S58" s="62"/>
      <c r="T58" s="172"/>
      <c r="U58" s="176" t="e">
        <f>ROUND($M$58*U16,0)</f>
        <v>#DIV/0!</v>
      </c>
      <c r="V58" s="62"/>
      <c r="W58" s="172"/>
      <c r="X58" s="176" t="e">
        <f>ROUND($M$58*X16,0)</f>
        <v>#DIV/0!</v>
      </c>
      <c r="Y58" s="107"/>
      <c r="Z58" s="172"/>
      <c r="AB58" s="177"/>
    </row>
    <row r="59" spans="1:28" ht="12" customHeight="1" x14ac:dyDescent="0.3">
      <c r="A59" s="52"/>
      <c r="B59" s="53"/>
      <c r="C59" s="53"/>
      <c r="D59" s="53"/>
      <c r="E59" s="53"/>
      <c r="F59" s="53"/>
      <c r="G59" s="53"/>
      <c r="H59" s="53"/>
      <c r="I59" s="53"/>
      <c r="J59" s="53"/>
      <c r="K59" s="53"/>
      <c r="L59" s="53"/>
      <c r="M59" s="53"/>
      <c r="N59" s="53"/>
      <c r="O59" s="73"/>
      <c r="P59" s="53"/>
      <c r="Q59" s="53"/>
      <c r="R59" s="53"/>
      <c r="S59" s="73"/>
      <c r="T59" s="53"/>
      <c r="U59" s="53"/>
      <c r="V59" s="73"/>
      <c r="W59" s="53"/>
      <c r="X59" s="53"/>
      <c r="Y59" s="74"/>
    </row>
    <row r="60" spans="1:28" ht="11.4" customHeight="1" x14ac:dyDescent="0.3"/>
    <row r="61" spans="1:28" s="123" customFormat="1" ht="44.4" customHeight="1" x14ac:dyDescent="0.3">
      <c r="A61" s="245" t="s">
        <v>155</v>
      </c>
      <c r="B61" s="246"/>
      <c r="C61" s="246"/>
      <c r="D61" s="246"/>
      <c r="E61" s="246"/>
      <c r="F61" s="246"/>
      <c r="G61" s="246"/>
      <c r="H61" s="246"/>
      <c r="I61" s="246"/>
      <c r="J61" s="246"/>
      <c r="K61" s="246"/>
      <c r="L61" s="246"/>
      <c r="M61" s="246"/>
      <c r="N61" s="246"/>
      <c r="O61" s="246"/>
      <c r="P61" s="246"/>
      <c r="Q61" s="246"/>
      <c r="R61" s="246"/>
      <c r="S61" s="246"/>
      <c r="T61" s="246"/>
      <c r="U61" s="246"/>
      <c r="V61" s="246"/>
      <c r="W61" s="246"/>
      <c r="X61" s="246"/>
      <c r="Y61" s="246"/>
      <c r="Z61" s="246"/>
    </row>
    <row r="62" spans="1:28" s="123" customFormat="1" ht="9" customHeight="1" x14ac:dyDescent="0.3"/>
    <row r="63" spans="1:28" s="123" customFormat="1" ht="14.4" x14ac:dyDescent="0.3">
      <c r="A63" s="178" t="s">
        <v>43</v>
      </c>
      <c r="B63" s="178"/>
      <c r="C63" s="178"/>
      <c r="D63" s="178"/>
    </row>
    <row r="64" spans="1:28" s="123" customFormat="1" ht="14.4" x14ac:dyDescent="0.3">
      <c r="A64" s="178" t="s">
        <v>12</v>
      </c>
      <c r="H64" s="178" t="s">
        <v>13</v>
      </c>
    </row>
    <row r="65" spans="1:26" s="123" customFormat="1" ht="14.4" x14ac:dyDescent="0.3"/>
    <row r="66" spans="1:26" s="123" customFormat="1" ht="63.6" customHeight="1" x14ac:dyDescent="0.3">
      <c r="A66" s="276"/>
      <c r="B66" s="277"/>
      <c r="C66" s="277"/>
      <c r="D66" s="277"/>
      <c r="H66" s="278"/>
      <c r="I66" s="277"/>
      <c r="J66" s="277"/>
      <c r="K66" s="277"/>
    </row>
    <row r="68" spans="1:26" s="123" customFormat="1" ht="14.4" x14ac:dyDescent="0.3">
      <c r="A68" s="178" t="s">
        <v>44</v>
      </c>
      <c r="B68" s="178"/>
      <c r="C68" s="178"/>
      <c r="D68" s="178"/>
    </row>
    <row r="69" spans="1:26" s="123" customFormat="1" ht="14.4" x14ac:dyDescent="0.3">
      <c r="A69" s="178" t="s">
        <v>12</v>
      </c>
      <c r="H69" s="178"/>
    </row>
    <row r="70" spans="1:26" s="123" customFormat="1" ht="14.4" x14ac:dyDescent="0.3"/>
    <row r="71" spans="1:26" s="123" customFormat="1" ht="63.6" customHeight="1" x14ac:dyDescent="0.3">
      <c r="A71" s="276"/>
      <c r="B71" s="277"/>
      <c r="C71" s="277"/>
      <c r="D71" s="277"/>
      <c r="H71" s="278"/>
      <c r="I71" s="277"/>
      <c r="J71" s="277"/>
      <c r="K71" s="277"/>
    </row>
    <row r="72" spans="1:26" s="123" customFormat="1" ht="14.4" x14ac:dyDescent="0.3"/>
    <row r="73" spans="1:26" ht="30.6" customHeight="1" x14ac:dyDescent="0.3">
      <c r="B73" s="51" t="s">
        <v>45</v>
      </c>
      <c r="C73" s="261" t="s">
        <v>46</v>
      </c>
      <c r="D73" s="246"/>
      <c r="E73" s="246"/>
      <c r="F73" s="246"/>
      <c r="G73" s="246"/>
      <c r="H73" s="246"/>
      <c r="I73" s="246"/>
      <c r="J73" s="246"/>
      <c r="K73" s="246"/>
      <c r="L73" s="246"/>
      <c r="M73" s="246"/>
      <c r="N73" s="246"/>
      <c r="O73" s="246"/>
      <c r="P73" s="246"/>
      <c r="Q73" s="246"/>
      <c r="R73" s="246"/>
      <c r="S73" s="246"/>
      <c r="T73" s="246"/>
      <c r="U73" s="246"/>
      <c r="V73" s="246"/>
      <c r="W73" s="246"/>
      <c r="X73" s="246"/>
      <c r="Y73" s="246"/>
      <c r="Z73" s="246"/>
    </row>
    <row r="74" spans="1:26" ht="110.4" customHeight="1" x14ac:dyDescent="0.3">
      <c r="B74" s="51" t="s">
        <v>47</v>
      </c>
      <c r="C74" s="261" t="s">
        <v>48</v>
      </c>
      <c r="D74" s="246"/>
      <c r="E74" s="246"/>
      <c r="F74" s="246"/>
      <c r="G74" s="246"/>
      <c r="H74" s="246"/>
      <c r="I74" s="246"/>
      <c r="J74" s="246"/>
      <c r="K74" s="246"/>
      <c r="L74" s="246"/>
      <c r="M74" s="246"/>
      <c r="N74" s="246"/>
      <c r="O74" s="246"/>
      <c r="P74" s="246"/>
      <c r="Q74" s="246"/>
      <c r="R74" s="246"/>
      <c r="S74" s="246"/>
      <c r="T74" s="246"/>
      <c r="U74" s="246"/>
      <c r="V74" s="246"/>
      <c r="W74" s="246"/>
      <c r="X74" s="246"/>
      <c r="Y74" s="246"/>
      <c r="Z74" s="246"/>
    </row>
    <row r="75" spans="1:26" ht="28.2" customHeight="1" x14ac:dyDescent="0.3">
      <c r="B75" s="51"/>
      <c r="C75" s="261"/>
      <c r="D75" s="246"/>
      <c r="E75" s="246"/>
      <c r="F75" s="246"/>
      <c r="G75" s="246"/>
      <c r="H75" s="246"/>
      <c r="I75" s="246"/>
      <c r="J75" s="246"/>
      <c r="K75" s="246"/>
      <c r="L75" s="246"/>
      <c r="M75" s="246"/>
      <c r="N75" s="246"/>
      <c r="O75" s="246"/>
      <c r="P75" s="246"/>
      <c r="Q75" s="246"/>
      <c r="R75" s="246"/>
      <c r="S75" s="246"/>
      <c r="T75" s="246"/>
      <c r="U75" s="246"/>
      <c r="V75" s="246"/>
      <c r="W75" s="246"/>
      <c r="X75" s="246"/>
      <c r="Y75" s="246"/>
      <c r="Z75" s="246"/>
    </row>
  </sheetData>
  <sheetProtection algorithmName="SHA-512" hashValue="NdQ8O5M/3LOtqsQ2uY0ZA+5DcyOToonSoZ8y+5zBrhDHpvW92JdKypA7RazYU3ww8xwEdtFjFCFx6dO7+PGbDw==" saltValue="gLqauMyzywirMDRUKX0b9w==" spinCount="100000" sheet="1" objects="1" scenarios="1"/>
  <mergeCells count="30">
    <mergeCell ref="C74:Z74"/>
    <mergeCell ref="C75:Z75"/>
    <mergeCell ref="A61:Z61"/>
    <mergeCell ref="A66:D66"/>
    <mergeCell ref="H66:K66"/>
    <mergeCell ref="A71:D71"/>
    <mergeCell ref="H71:K71"/>
    <mergeCell ref="C73:Z73"/>
    <mergeCell ref="C29:G29"/>
    <mergeCell ref="F50:K50"/>
    <mergeCell ref="F52:K52"/>
    <mergeCell ref="D45:E45"/>
    <mergeCell ref="D46:E46"/>
    <mergeCell ref="D47:E47"/>
    <mergeCell ref="D48:E48"/>
    <mergeCell ref="D44:E44"/>
    <mergeCell ref="D40:E40"/>
    <mergeCell ref="D41:E41"/>
    <mergeCell ref="D42:E42"/>
    <mergeCell ref="D43:E43"/>
    <mergeCell ref="B8:C9"/>
    <mergeCell ref="D8:E8"/>
    <mergeCell ref="I8:Y8"/>
    <mergeCell ref="D9:E9"/>
    <mergeCell ref="F9:Y9"/>
    <mergeCell ref="A1:M1"/>
    <mergeCell ref="B4:C5"/>
    <mergeCell ref="D4:E4"/>
    <mergeCell ref="D5:E5"/>
    <mergeCell ref="F5:Y5"/>
  </mergeCells>
  <pageMargins left="0.25" right="0.25" top="0.75" bottom="0.75" header="0.3" footer="0.3"/>
  <pageSetup paperSize="9" scale="6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7975-F147-4262-BC8C-85FC2437E85C}">
  <sheetPr>
    <pageSetUpPr fitToPage="1"/>
  </sheetPr>
  <dimension ref="A1:AB65"/>
  <sheetViews>
    <sheetView showGridLines="0" zoomScale="90" zoomScaleNormal="90" workbookViewId="0">
      <selection activeCell="AB56" sqref="AB56"/>
    </sheetView>
  </sheetViews>
  <sheetFormatPr baseColWidth="10" defaultColWidth="11.5546875" defaultRowHeight="13.8" x14ac:dyDescent="0.3"/>
  <cols>
    <col min="1" max="1" width="0.88671875" style="30" customWidth="1"/>
    <col min="2" max="2" width="6.33203125" style="30" customWidth="1"/>
    <col min="3" max="3" width="16.33203125" style="30" customWidth="1"/>
    <col min="4" max="4" width="17.5546875" style="30" customWidth="1"/>
    <col min="5" max="5" width="16.6640625" style="30" customWidth="1"/>
    <col min="6" max="6" width="16.44140625" style="30" customWidth="1"/>
    <col min="7" max="7" width="2.88671875" style="30" customWidth="1"/>
    <col min="8" max="8" width="16.44140625" style="30" customWidth="1"/>
    <col min="9" max="9" width="14.5546875" style="30" customWidth="1"/>
    <col min="10" max="10" width="2.44140625" style="30" customWidth="1"/>
    <col min="11" max="11" width="15.109375" style="30" customWidth="1"/>
    <col min="12" max="12" width="2.6640625" style="30" customWidth="1"/>
    <col min="13" max="13" width="17.44140625" style="30" customWidth="1"/>
    <col min="14" max="16" width="1.109375" style="30" customWidth="1"/>
    <col min="17" max="17" width="16.33203125" style="30" customWidth="1"/>
    <col min="18" max="18" width="1" style="30" customWidth="1"/>
    <col min="19" max="20" width="1.109375" style="30" customWidth="1"/>
    <col min="21" max="21" width="16.109375" style="30" customWidth="1"/>
    <col min="22" max="23" width="1.109375" style="30" customWidth="1"/>
    <col min="24" max="24" width="18.109375" style="30" customWidth="1"/>
    <col min="25" max="26" width="1.109375" style="30" customWidth="1"/>
    <col min="27" max="27" width="4.33203125" style="30" customWidth="1"/>
    <col min="28" max="28" width="25" style="30" bestFit="1" customWidth="1"/>
    <col min="29" max="16384" width="11.5546875" style="30"/>
  </cols>
  <sheetData>
    <row r="1" spans="1:26" ht="70.2" customHeight="1" x14ac:dyDescent="0.3">
      <c r="A1" s="259" t="s">
        <v>132</v>
      </c>
      <c r="B1" s="260"/>
      <c r="C1" s="260"/>
      <c r="D1" s="260"/>
      <c r="E1" s="260"/>
      <c r="F1" s="260"/>
      <c r="G1" s="260"/>
      <c r="H1" s="260"/>
      <c r="I1" s="260"/>
      <c r="J1" s="260"/>
      <c r="K1" s="260"/>
      <c r="L1" s="260"/>
      <c r="M1" s="260"/>
      <c r="N1" s="24"/>
      <c r="O1" s="25"/>
      <c r="P1" s="26"/>
      <c r="Q1" s="26" t="str">
        <f>CONCATENATE("I.
 Flächen / Kosten 
Srukturkosten Overhead ",)</f>
        <v xml:space="preserve">I.
 Flächen / Kosten 
Srukturkosten Overhead </v>
      </c>
      <c r="R1" s="26"/>
      <c r="S1" s="25"/>
      <c r="T1" s="26"/>
      <c r="U1" s="26" t="s">
        <v>50</v>
      </c>
      <c r="V1" s="25"/>
      <c r="W1" s="27"/>
      <c r="X1" s="28" t="s">
        <v>154</v>
      </c>
      <c r="Y1" s="29"/>
    </row>
    <row r="2" spans="1:26" ht="3.6" customHeight="1" x14ac:dyDescent="0.3">
      <c r="O2" s="31"/>
      <c r="P2" s="31"/>
      <c r="Q2" s="31"/>
      <c r="R2" s="31"/>
      <c r="S2" s="31"/>
      <c r="T2" s="31"/>
      <c r="U2" s="31"/>
      <c r="V2" s="31"/>
      <c r="W2" s="31"/>
      <c r="X2" s="31"/>
    </row>
    <row r="3" spans="1:26" ht="4.95" customHeight="1" x14ac:dyDescent="0.3">
      <c r="A3" s="32"/>
      <c r="B3" s="33"/>
      <c r="C3" s="33"/>
      <c r="D3" s="33"/>
      <c r="E3" s="33"/>
      <c r="F3" s="33"/>
      <c r="G3" s="33"/>
      <c r="H3" s="33"/>
      <c r="I3" s="33"/>
      <c r="J3" s="33"/>
      <c r="K3" s="33"/>
      <c r="L3" s="33"/>
      <c r="M3" s="33"/>
      <c r="N3" s="33"/>
      <c r="O3" s="34"/>
      <c r="P3" s="34"/>
      <c r="Q3" s="34"/>
      <c r="R3" s="34"/>
      <c r="S3" s="34"/>
      <c r="T3" s="34"/>
      <c r="U3" s="34"/>
      <c r="V3" s="34"/>
      <c r="W3" s="34"/>
      <c r="X3" s="34"/>
      <c r="Y3" s="35"/>
    </row>
    <row r="4" spans="1:26" ht="14.4" customHeight="1" x14ac:dyDescent="0.3">
      <c r="A4" s="36"/>
      <c r="B4" s="261" t="s">
        <v>14</v>
      </c>
      <c r="C4" s="262"/>
      <c r="D4" s="261" t="s">
        <v>15</v>
      </c>
      <c r="E4" s="246"/>
      <c r="F4" s="37">
        <f>Stammdaten!D4</f>
        <v>0</v>
      </c>
      <c r="G4" s="38"/>
      <c r="H4" s="38"/>
      <c r="I4" s="38"/>
      <c r="J4" s="38"/>
      <c r="K4" s="38"/>
      <c r="L4" s="38"/>
      <c r="M4" s="38"/>
      <c r="N4" s="38"/>
      <c r="O4" s="38"/>
      <c r="P4" s="38"/>
      <c r="Q4" s="38"/>
      <c r="R4" s="38"/>
      <c r="S4" s="39"/>
      <c r="T4" s="39"/>
      <c r="U4" s="39"/>
      <c r="V4" s="38"/>
      <c r="W4" s="38"/>
      <c r="X4" s="38"/>
      <c r="Y4" s="40"/>
      <c r="Z4" s="39"/>
    </row>
    <row r="5" spans="1:26" ht="14.4" x14ac:dyDescent="0.3">
      <c r="A5" s="36"/>
      <c r="B5" s="262"/>
      <c r="C5" s="262"/>
      <c r="D5" s="261" t="s">
        <v>16</v>
      </c>
      <c r="E5" s="246"/>
      <c r="F5" s="261" t="str">
        <f>CONCATENATE(Stammdaten!D5,", ",Stammdaten!D6,", ",Stammdaten!D7," ",Stammdaten!E8)</f>
        <v xml:space="preserve">, ,  </v>
      </c>
      <c r="G5" s="246"/>
      <c r="H5" s="246"/>
      <c r="I5" s="246"/>
      <c r="J5" s="246"/>
      <c r="K5" s="246"/>
      <c r="L5" s="246"/>
      <c r="M5" s="246"/>
      <c r="N5" s="246"/>
      <c r="O5" s="246"/>
      <c r="P5" s="246"/>
      <c r="Q5" s="246"/>
      <c r="R5" s="246"/>
      <c r="S5" s="246"/>
      <c r="T5" s="246"/>
      <c r="U5" s="246"/>
      <c r="V5" s="246"/>
      <c r="W5" s="246"/>
      <c r="X5" s="246"/>
      <c r="Y5" s="283"/>
      <c r="Z5" s="39"/>
    </row>
    <row r="6" spans="1:26" ht="4.2" customHeight="1" x14ac:dyDescent="0.3">
      <c r="A6" s="41"/>
      <c r="B6" s="42"/>
      <c r="C6" s="42"/>
      <c r="D6" s="42"/>
      <c r="E6" s="42"/>
      <c r="F6" s="43"/>
      <c r="G6" s="44"/>
      <c r="H6" s="44"/>
      <c r="I6" s="44"/>
      <c r="J6" s="44"/>
      <c r="K6" s="44"/>
      <c r="L6" s="44"/>
      <c r="M6" s="44"/>
      <c r="N6" s="44"/>
      <c r="O6" s="44"/>
      <c r="P6" s="44"/>
      <c r="Q6" s="44"/>
      <c r="R6" s="44"/>
      <c r="S6" s="44"/>
      <c r="T6" s="44"/>
      <c r="U6" s="44"/>
      <c r="V6" s="44"/>
      <c r="W6" s="44"/>
      <c r="X6" s="44"/>
      <c r="Y6" s="45"/>
      <c r="Z6" s="44"/>
    </row>
    <row r="7" spans="1:26" ht="4.95" customHeight="1" x14ac:dyDescent="0.3">
      <c r="A7" s="46"/>
      <c r="B7" s="47"/>
      <c r="C7" s="47"/>
      <c r="D7" s="47"/>
      <c r="E7" s="47"/>
      <c r="F7" s="47"/>
      <c r="G7" s="47"/>
      <c r="H7" s="47"/>
      <c r="I7" s="47"/>
      <c r="J7" s="47"/>
      <c r="K7" s="47"/>
      <c r="L7" s="47"/>
      <c r="M7" s="47"/>
      <c r="N7" s="47"/>
      <c r="O7" s="48"/>
      <c r="P7" s="48"/>
      <c r="Q7" s="48"/>
      <c r="R7" s="48"/>
      <c r="S7" s="48"/>
      <c r="T7" s="48"/>
      <c r="U7" s="48"/>
      <c r="V7" s="48"/>
      <c r="W7" s="48"/>
      <c r="X7" s="48"/>
      <c r="Y7" s="49"/>
      <c r="Z7" s="47"/>
    </row>
    <row r="8" spans="1:26" ht="14.4" customHeight="1" x14ac:dyDescent="0.3">
      <c r="A8" s="36"/>
      <c r="B8" s="261" t="s">
        <v>17</v>
      </c>
      <c r="C8" s="262"/>
      <c r="D8" s="261" t="s">
        <v>18</v>
      </c>
      <c r="E8" s="246"/>
      <c r="F8" s="30">
        <f>Stammdaten!D15</f>
        <v>0</v>
      </c>
      <c r="G8" s="50"/>
      <c r="H8" s="51" t="s">
        <v>19</v>
      </c>
      <c r="I8" s="263">
        <f>Stammdaten!D16</f>
        <v>0</v>
      </c>
      <c r="J8" s="246"/>
      <c r="K8" s="246"/>
      <c r="L8" s="246"/>
      <c r="M8" s="246"/>
      <c r="N8" s="246"/>
      <c r="O8" s="246"/>
      <c r="P8" s="246"/>
      <c r="Q8" s="246"/>
      <c r="R8" s="246"/>
      <c r="S8" s="246"/>
      <c r="T8" s="246"/>
      <c r="U8" s="246"/>
      <c r="V8" s="246"/>
      <c r="W8" s="246"/>
      <c r="X8" s="246"/>
      <c r="Y8" s="283"/>
      <c r="Z8" s="39"/>
    </row>
    <row r="9" spans="1:26" ht="14.4" x14ac:dyDescent="0.3">
      <c r="A9" s="36"/>
      <c r="B9" s="262"/>
      <c r="C9" s="262"/>
      <c r="D9" s="261" t="s">
        <v>20</v>
      </c>
      <c r="E9" s="246"/>
      <c r="F9" s="261" t="str">
        <f>CONCATENATE(Stammdaten!D19,", ",Stammdaten!D20,", ",Stammdaten!D21," ",Stammdaten!E21)</f>
        <v xml:space="preserve">, ,  </v>
      </c>
      <c r="G9" s="246"/>
      <c r="H9" s="246"/>
      <c r="I9" s="246"/>
      <c r="J9" s="246"/>
      <c r="K9" s="246"/>
      <c r="L9" s="246"/>
      <c r="M9" s="246"/>
      <c r="N9" s="246"/>
      <c r="O9" s="246"/>
      <c r="P9" s="246"/>
      <c r="Q9" s="246"/>
      <c r="R9" s="246"/>
      <c r="S9" s="246"/>
      <c r="T9" s="246"/>
      <c r="U9" s="246"/>
      <c r="V9" s="246"/>
      <c r="W9" s="246"/>
      <c r="X9" s="246"/>
      <c r="Y9" s="283"/>
      <c r="Z9" s="39"/>
    </row>
    <row r="10" spans="1:26" ht="3.6" customHeight="1" x14ac:dyDescent="0.3">
      <c r="A10" s="52"/>
      <c r="B10" s="53"/>
      <c r="C10" s="53"/>
      <c r="D10" s="53"/>
      <c r="E10" s="53"/>
      <c r="F10" s="54"/>
      <c r="G10" s="55"/>
      <c r="H10" s="55"/>
      <c r="I10" s="55"/>
      <c r="J10" s="55"/>
      <c r="K10" s="55"/>
      <c r="L10" s="55"/>
      <c r="M10" s="55"/>
      <c r="N10" s="55"/>
      <c r="O10" s="55"/>
      <c r="P10" s="55"/>
      <c r="Q10" s="55"/>
      <c r="R10" s="55"/>
      <c r="S10" s="55"/>
      <c r="T10" s="55"/>
      <c r="U10" s="55"/>
      <c r="V10" s="55"/>
      <c r="W10" s="55"/>
      <c r="X10" s="55"/>
      <c r="Y10" s="56"/>
      <c r="Z10" s="39"/>
    </row>
    <row r="11" spans="1:26" ht="3.6" customHeight="1" x14ac:dyDescent="0.3">
      <c r="O11" s="31"/>
      <c r="P11" s="31"/>
      <c r="Q11" s="31"/>
      <c r="R11" s="31"/>
      <c r="S11" s="31"/>
      <c r="T11" s="31"/>
      <c r="U11" s="31"/>
      <c r="V11" s="31"/>
      <c r="W11" s="31"/>
      <c r="X11" s="31"/>
    </row>
    <row r="12" spans="1:26" ht="3.6" customHeight="1" x14ac:dyDescent="0.3">
      <c r="A12" s="32"/>
      <c r="B12" s="33"/>
      <c r="C12" s="33"/>
      <c r="D12" s="33"/>
      <c r="E12" s="33"/>
      <c r="F12" s="33"/>
      <c r="G12" s="33"/>
      <c r="H12" s="33"/>
      <c r="I12" s="33"/>
      <c r="J12" s="33"/>
      <c r="K12" s="33"/>
      <c r="L12" s="33"/>
      <c r="M12" s="33"/>
      <c r="N12" s="33"/>
      <c r="O12" s="57"/>
      <c r="P12" s="34"/>
      <c r="Q12" s="34"/>
      <c r="R12" s="34"/>
      <c r="S12" s="57"/>
      <c r="T12" s="34"/>
      <c r="U12" s="34"/>
      <c r="V12" s="57"/>
      <c r="W12" s="34"/>
      <c r="X12" s="34"/>
      <c r="Y12" s="35"/>
    </row>
    <row r="13" spans="1:26" x14ac:dyDescent="0.3">
      <c r="A13" s="36"/>
      <c r="B13" s="58" t="s">
        <v>40</v>
      </c>
      <c r="C13" s="59" t="s">
        <v>86</v>
      </c>
      <c r="D13" s="59"/>
      <c r="E13" s="59"/>
      <c r="F13" s="59"/>
      <c r="G13" s="59"/>
      <c r="H13" s="59"/>
      <c r="I13" s="59"/>
      <c r="J13" s="59"/>
      <c r="K13" s="59"/>
      <c r="L13" s="60"/>
      <c r="M13" s="61" t="s">
        <v>36</v>
      </c>
      <c r="N13" s="60"/>
      <c r="O13" s="62"/>
      <c r="P13" s="59"/>
      <c r="Q13" s="63" t="e">
        <f>Kostenermittlung!Q58</f>
        <v>#DIV/0!</v>
      </c>
      <c r="R13" s="59"/>
      <c r="S13" s="64"/>
      <c r="V13" s="65"/>
      <c r="Y13" s="66"/>
    </row>
    <row r="14" spans="1:26" ht="5.4" customHeight="1" x14ac:dyDescent="0.3">
      <c r="A14" s="36"/>
      <c r="O14" s="65"/>
      <c r="S14" s="65"/>
      <c r="V14" s="65"/>
      <c r="Y14" s="66"/>
    </row>
    <row r="15" spans="1:26" x14ac:dyDescent="0.3">
      <c r="A15" s="36"/>
      <c r="B15" s="58"/>
      <c r="C15" s="261" t="s">
        <v>152</v>
      </c>
      <c r="D15" s="284"/>
      <c r="E15" s="284"/>
      <c r="F15" s="284"/>
      <c r="G15" s="284"/>
      <c r="H15" s="284"/>
      <c r="L15" s="67"/>
      <c r="O15" s="65"/>
      <c r="Q15" s="68"/>
      <c r="S15" s="65"/>
      <c r="V15" s="65"/>
      <c r="Y15" s="66"/>
    </row>
    <row r="16" spans="1:26" x14ac:dyDescent="0.3">
      <c r="A16" s="36"/>
      <c r="B16" s="69"/>
      <c r="C16" s="284"/>
      <c r="D16" s="284"/>
      <c r="E16" s="284"/>
      <c r="F16" s="284"/>
      <c r="G16" s="284"/>
      <c r="H16" s="284"/>
      <c r="I16" s="70"/>
      <c r="K16" s="70"/>
      <c r="L16" s="67"/>
      <c r="O16" s="65"/>
      <c r="Q16" s="68"/>
      <c r="S16" s="65"/>
      <c r="V16" s="65"/>
      <c r="Y16" s="66"/>
    </row>
    <row r="17" spans="1:25" x14ac:dyDescent="0.3">
      <c r="A17" s="36"/>
      <c r="B17" s="69"/>
      <c r="C17" s="284"/>
      <c r="D17" s="284"/>
      <c r="E17" s="284"/>
      <c r="F17" s="284"/>
      <c r="G17" s="284"/>
      <c r="H17" s="284"/>
      <c r="I17" s="70"/>
      <c r="K17" s="70"/>
      <c r="L17" s="67"/>
      <c r="O17" s="65"/>
      <c r="Q17" s="68"/>
      <c r="S17" s="65"/>
      <c r="V17" s="65"/>
      <c r="Y17" s="66"/>
    </row>
    <row r="18" spans="1:25" x14ac:dyDescent="0.3">
      <c r="A18" s="36"/>
      <c r="B18" s="69"/>
      <c r="C18" s="284"/>
      <c r="D18" s="284"/>
      <c r="E18" s="284"/>
      <c r="F18" s="284"/>
      <c r="G18" s="284"/>
      <c r="H18" s="284"/>
      <c r="I18" s="70"/>
      <c r="K18" s="70"/>
      <c r="L18" s="67"/>
      <c r="O18" s="65"/>
      <c r="Q18" s="68"/>
      <c r="S18" s="65"/>
      <c r="V18" s="65"/>
      <c r="Y18" s="66"/>
    </row>
    <row r="19" spans="1:25" x14ac:dyDescent="0.3">
      <c r="A19" s="36"/>
      <c r="B19" s="69"/>
      <c r="C19" s="284"/>
      <c r="D19" s="284"/>
      <c r="E19" s="284"/>
      <c r="F19" s="284"/>
      <c r="G19" s="284"/>
      <c r="H19" s="284"/>
      <c r="I19" s="70"/>
      <c r="K19" s="70"/>
      <c r="L19" s="67"/>
      <c r="O19" s="65"/>
      <c r="Q19" s="68"/>
      <c r="S19" s="65"/>
      <c r="V19" s="65"/>
      <c r="Y19" s="66"/>
    </row>
    <row r="20" spans="1:25" x14ac:dyDescent="0.3">
      <c r="A20" s="36"/>
      <c r="B20" s="69"/>
      <c r="C20" s="284"/>
      <c r="D20" s="284"/>
      <c r="E20" s="284"/>
      <c r="F20" s="284"/>
      <c r="G20" s="284"/>
      <c r="H20" s="284"/>
      <c r="I20" s="70"/>
      <c r="K20" s="70"/>
      <c r="L20" s="67"/>
      <c r="O20" s="65"/>
      <c r="Q20" s="68"/>
      <c r="S20" s="65"/>
      <c r="V20" s="65"/>
      <c r="Y20" s="66"/>
    </row>
    <row r="21" spans="1:25" ht="7.2" customHeight="1" x14ac:dyDescent="0.3">
      <c r="A21" s="36"/>
      <c r="B21" s="69"/>
      <c r="C21" s="281"/>
      <c r="D21" s="282"/>
      <c r="E21" s="282"/>
      <c r="F21" s="282"/>
      <c r="H21" s="71"/>
      <c r="I21" s="70"/>
      <c r="K21" s="70"/>
      <c r="L21" s="67"/>
      <c r="O21" s="65"/>
      <c r="Q21" s="68"/>
      <c r="S21" s="65"/>
      <c r="U21" s="72"/>
      <c r="V21" s="65"/>
      <c r="Y21" s="66"/>
    </row>
    <row r="22" spans="1:25" ht="3.6" customHeight="1" x14ac:dyDescent="0.3">
      <c r="A22" s="52"/>
      <c r="B22" s="53"/>
      <c r="C22" s="53"/>
      <c r="D22" s="53"/>
      <c r="E22" s="53"/>
      <c r="F22" s="53"/>
      <c r="G22" s="53"/>
      <c r="H22" s="53"/>
      <c r="I22" s="53"/>
      <c r="J22" s="53"/>
      <c r="K22" s="53"/>
      <c r="L22" s="53"/>
      <c r="M22" s="53"/>
      <c r="N22" s="53"/>
      <c r="O22" s="73"/>
      <c r="P22" s="53"/>
      <c r="Q22" s="53"/>
      <c r="R22" s="53"/>
      <c r="S22" s="73"/>
      <c r="T22" s="53"/>
      <c r="U22" s="53"/>
      <c r="V22" s="73"/>
      <c r="W22" s="53"/>
      <c r="X22" s="53"/>
      <c r="Y22" s="74"/>
    </row>
    <row r="23" spans="1:25" ht="3.6" customHeight="1" x14ac:dyDescent="0.3">
      <c r="A23" s="53"/>
      <c r="B23" s="53"/>
      <c r="C23" s="53"/>
      <c r="D23" s="53"/>
      <c r="E23" s="53"/>
      <c r="F23" s="53"/>
      <c r="G23" s="53"/>
      <c r="H23" s="53"/>
      <c r="I23" s="53"/>
      <c r="J23" s="53"/>
      <c r="K23" s="53"/>
      <c r="L23" s="53"/>
      <c r="M23" s="53"/>
      <c r="N23" s="53"/>
      <c r="O23" s="53"/>
      <c r="P23" s="53"/>
      <c r="Q23" s="53"/>
      <c r="R23" s="53"/>
      <c r="S23" s="53"/>
      <c r="T23" s="53"/>
      <c r="U23" s="53"/>
      <c r="V23" s="53"/>
      <c r="W23" s="53"/>
      <c r="X23" s="53"/>
      <c r="Y23" s="53"/>
    </row>
    <row r="24" spans="1:25" ht="3.6" customHeight="1" x14ac:dyDescent="0.3">
      <c r="A24" s="32"/>
      <c r="B24" s="75"/>
      <c r="C24" s="75"/>
      <c r="D24" s="75"/>
      <c r="E24" s="75"/>
      <c r="F24" s="75"/>
      <c r="G24" s="75"/>
      <c r="H24" s="75"/>
      <c r="I24" s="75"/>
      <c r="J24" s="75"/>
      <c r="K24" s="75"/>
      <c r="L24" s="75"/>
      <c r="M24" s="75"/>
      <c r="N24" s="75"/>
      <c r="O24" s="76"/>
      <c r="P24" s="75"/>
      <c r="Q24" s="75"/>
      <c r="R24" s="75"/>
      <c r="S24" s="76"/>
      <c r="T24" s="75"/>
      <c r="U24" s="75"/>
      <c r="V24" s="76"/>
      <c r="W24" s="75"/>
      <c r="X24" s="75"/>
      <c r="Y24" s="35"/>
    </row>
    <row r="25" spans="1:25" x14ac:dyDescent="0.3">
      <c r="A25" s="36"/>
      <c r="B25" s="58" t="s">
        <v>41</v>
      </c>
      <c r="C25" s="59" t="s">
        <v>153</v>
      </c>
      <c r="D25" s="59"/>
      <c r="E25" s="59"/>
      <c r="F25" s="59"/>
      <c r="G25" s="59"/>
      <c r="H25" s="59"/>
      <c r="I25" s="59"/>
      <c r="J25" s="59"/>
      <c r="K25" s="59"/>
      <c r="L25" s="60"/>
      <c r="M25" s="61" t="s">
        <v>36</v>
      </c>
      <c r="N25" s="60"/>
      <c r="O25" s="62"/>
      <c r="P25" s="59"/>
      <c r="Q25" s="59"/>
      <c r="R25" s="59"/>
      <c r="S25" s="62"/>
      <c r="T25" s="59"/>
      <c r="U25" s="77" t="e">
        <f>Kostenermittlung!U58</f>
        <v>#DIV/0!</v>
      </c>
      <c r="V25" s="65"/>
      <c r="Y25" s="66"/>
    </row>
    <row r="26" spans="1:25" x14ac:dyDescent="0.3">
      <c r="A26" s="36"/>
      <c r="O26" s="65"/>
      <c r="S26" s="65"/>
      <c r="V26" s="65"/>
      <c r="Y26" s="66"/>
    </row>
    <row r="27" spans="1:25" x14ac:dyDescent="0.3">
      <c r="A27" s="36"/>
      <c r="B27" s="58" t="s">
        <v>74</v>
      </c>
      <c r="C27" s="59" t="s">
        <v>134</v>
      </c>
      <c r="D27" s="59"/>
      <c r="E27" s="59"/>
      <c r="F27" s="59"/>
      <c r="G27" s="59"/>
      <c r="L27" s="67"/>
      <c r="O27" s="78"/>
      <c r="S27" s="65"/>
      <c r="V27" s="65"/>
      <c r="Y27" s="66"/>
    </row>
    <row r="28" spans="1:25" ht="14.4" x14ac:dyDescent="0.3">
      <c r="A28" s="36"/>
      <c r="B28" s="69" t="s">
        <v>75</v>
      </c>
      <c r="C28" s="281" t="s">
        <v>110</v>
      </c>
      <c r="D28" s="282"/>
      <c r="E28" s="282"/>
      <c r="F28" s="282"/>
      <c r="H28" s="79">
        <f>Stammdaten!F25</f>
        <v>0</v>
      </c>
      <c r="I28" s="80"/>
      <c r="K28" s="70"/>
      <c r="L28" s="67"/>
      <c r="M28" s="51" t="s">
        <v>117</v>
      </c>
      <c r="O28" s="78"/>
      <c r="S28" s="65"/>
      <c r="U28" s="81" t="e">
        <f>ROUND(U25/H28,2)</f>
        <v>#DIV/0!</v>
      </c>
      <c r="V28" s="65"/>
      <c r="Y28" s="66"/>
    </row>
    <row r="29" spans="1:25" ht="14.4" x14ac:dyDescent="0.3">
      <c r="A29" s="36"/>
      <c r="B29" s="69"/>
      <c r="C29" s="82"/>
      <c r="D29" s="83"/>
      <c r="E29" s="83"/>
      <c r="F29" s="83"/>
      <c r="H29" s="79"/>
      <c r="I29" s="80"/>
      <c r="K29" s="70"/>
      <c r="L29" s="67"/>
      <c r="O29" s="78"/>
      <c r="S29" s="65"/>
      <c r="U29" s="81"/>
      <c r="V29" s="65"/>
      <c r="Y29" s="66"/>
    </row>
    <row r="30" spans="1:25" x14ac:dyDescent="0.25">
      <c r="A30" s="36"/>
      <c r="B30" s="58" t="s">
        <v>76</v>
      </c>
      <c r="C30" s="279" t="s">
        <v>108</v>
      </c>
      <c r="D30" s="280"/>
      <c r="E30" s="280"/>
      <c r="F30" s="280"/>
      <c r="H30" s="84">
        <v>0.2</v>
      </c>
      <c r="I30" s="70"/>
      <c r="K30" s="70"/>
      <c r="L30" s="67"/>
      <c r="O30" s="78"/>
      <c r="S30" s="65"/>
      <c r="U30" s="85"/>
      <c r="V30" s="65"/>
      <c r="Y30" s="66"/>
    </row>
    <row r="31" spans="1:25" ht="15.6" x14ac:dyDescent="0.25">
      <c r="A31" s="36"/>
      <c r="B31" s="69" t="s">
        <v>111</v>
      </c>
      <c r="C31" s="82" t="s">
        <v>92</v>
      </c>
      <c r="D31" s="86"/>
      <c r="E31" s="87"/>
      <c r="F31" s="88"/>
      <c r="G31" s="89"/>
      <c r="H31" s="90">
        <f>Stammdaten!F24</f>
        <v>0</v>
      </c>
      <c r="I31" s="70"/>
      <c r="K31" s="70"/>
      <c r="L31" s="67"/>
      <c r="O31" s="78"/>
      <c r="S31" s="65"/>
      <c r="U31" s="85"/>
      <c r="V31" s="65"/>
      <c r="Y31" s="66"/>
    </row>
    <row r="32" spans="1:25" x14ac:dyDescent="0.3">
      <c r="A32" s="36"/>
      <c r="B32" s="69" t="s">
        <v>112</v>
      </c>
      <c r="C32" s="91" t="s">
        <v>104</v>
      </c>
      <c r="H32" s="92">
        <f>Stammdaten!F26</f>
        <v>0</v>
      </c>
      <c r="I32" s="93"/>
      <c r="L32" s="67"/>
      <c r="O32" s="78"/>
      <c r="S32" s="65"/>
      <c r="U32" s="94"/>
      <c r="V32" s="65"/>
      <c r="Y32" s="66"/>
    </row>
    <row r="33" spans="1:28" x14ac:dyDescent="0.3">
      <c r="A33" s="36"/>
      <c r="B33" s="69" t="s">
        <v>113</v>
      </c>
      <c r="C33" s="82" t="s">
        <v>116</v>
      </c>
      <c r="H33" s="92">
        <f>H32*365*0.95</f>
        <v>0</v>
      </c>
      <c r="I33" s="93"/>
      <c r="L33" s="67"/>
      <c r="O33" s="78"/>
      <c r="S33" s="65"/>
      <c r="U33" s="94"/>
      <c r="V33" s="65"/>
      <c r="Y33" s="66"/>
    </row>
    <row r="34" spans="1:28" x14ac:dyDescent="0.25">
      <c r="A34" s="36"/>
      <c r="B34" s="69" t="s">
        <v>114</v>
      </c>
      <c r="C34" s="95" t="s">
        <v>93</v>
      </c>
      <c r="D34" s="95"/>
      <c r="E34" s="95"/>
      <c r="F34" s="95"/>
      <c r="G34" s="95"/>
      <c r="H34" s="85">
        <f>H33*H31</f>
        <v>0</v>
      </c>
      <c r="L34" s="67"/>
      <c r="O34" s="78"/>
      <c r="S34" s="65"/>
      <c r="U34" s="96"/>
      <c r="V34" s="65"/>
      <c r="Y34" s="66"/>
    </row>
    <row r="35" spans="1:28" ht="14.4" x14ac:dyDescent="0.3">
      <c r="A35" s="36"/>
      <c r="B35" s="69" t="s">
        <v>145</v>
      </c>
      <c r="C35" s="30" t="s">
        <v>146</v>
      </c>
      <c r="H35" s="90">
        <f>H34*H30</f>
        <v>0</v>
      </c>
      <c r="I35" s="95"/>
      <c r="J35" s="97"/>
      <c r="K35" s="97"/>
      <c r="L35" s="97"/>
      <c r="M35" s="98" t="s">
        <v>109</v>
      </c>
      <c r="N35" s="97"/>
      <c r="O35" s="99"/>
      <c r="P35" s="97"/>
      <c r="Q35" s="97"/>
      <c r="S35" s="65"/>
      <c r="T35" s="97"/>
      <c r="U35" s="85" t="e">
        <f>ROUND(H35/H28*-1,2)</f>
        <v>#DIV/0!</v>
      </c>
      <c r="V35" s="65"/>
      <c r="Y35" s="66"/>
      <c r="AB35" s="100"/>
    </row>
    <row r="36" spans="1:28" ht="15" thickBot="1" x14ac:dyDescent="0.35">
      <c r="A36" s="36"/>
      <c r="B36" s="97"/>
      <c r="C36" s="95"/>
      <c r="D36" s="95"/>
      <c r="E36" s="95"/>
      <c r="F36" s="95"/>
      <c r="G36" s="95"/>
      <c r="H36" s="85"/>
      <c r="I36" s="95"/>
      <c r="J36" s="97"/>
      <c r="K36" s="97"/>
      <c r="L36" s="97"/>
      <c r="M36" s="97"/>
      <c r="N36" s="97"/>
      <c r="O36" s="99"/>
      <c r="P36" s="97"/>
      <c r="Q36" s="97"/>
      <c r="S36" s="65"/>
      <c r="T36" s="97"/>
      <c r="U36" s="97"/>
      <c r="V36" s="65"/>
      <c r="Y36" s="66"/>
    </row>
    <row r="37" spans="1:28" ht="15" thickBot="1" x14ac:dyDescent="0.35">
      <c r="A37" s="36"/>
      <c r="B37" s="101" t="s">
        <v>156</v>
      </c>
      <c r="C37" s="102" t="s">
        <v>115</v>
      </c>
      <c r="D37" s="102"/>
      <c r="E37" s="102"/>
      <c r="F37" s="102"/>
      <c r="G37" s="102"/>
      <c r="H37" s="103" t="e">
        <f>U25-H35</f>
        <v>#DIV/0!</v>
      </c>
      <c r="I37" s="102"/>
      <c r="J37" s="104"/>
      <c r="K37" s="104"/>
      <c r="L37" s="104"/>
      <c r="M37" s="104"/>
      <c r="N37" s="104"/>
      <c r="O37" s="105"/>
      <c r="P37" s="104"/>
      <c r="Q37" s="104"/>
      <c r="S37" s="65"/>
      <c r="T37" s="104"/>
      <c r="U37" s="106" t="e">
        <f>SUM(U28:U36)</f>
        <v>#DIV/0!</v>
      </c>
      <c r="V37" s="66"/>
      <c r="Y37" s="66"/>
    </row>
    <row r="38" spans="1:28" ht="3.6" customHeight="1" x14ac:dyDescent="0.3">
      <c r="A38" s="52"/>
      <c r="B38" s="53"/>
      <c r="C38" s="53"/>
      <c r="D38" s="53"/>
      <c r="E38" s="53"/>
      <c r="F38" s="53"/>
      <c r="G38" s="53"/>
      <c r="H38" s="53"/>
      <c r="I38" s="53"/>
      <c r="J38" s="53"/>
      <c r="K38" s="53"/>
      <c r="L38" s="53"/>
      <c r="M38" s="53"/>
      <c r="N38" s="53"/>
      <c r="O38" s="73"/>
      <c r="P38" s="53"/>
      <c r="Q38" s="53"/>
      <c r="R38" s="53"/>
      <c r="S38" s="73"/>
      <c r="T38" s="53"/>
      <c r="U38" s="53"/>
      <c r="V38" s="73"/>
      <c r="W38" s="53"/>
      <c r="X38" s="53"/>
      <c r="Y38" s="74"/>
    </row>
    <row r="39" spans="1:28" ht="3.6" customHeight="1" x14ac:dyDescent="0.3">
      <c r="A39" s="53"/>
      <c r="B39" s="53"/>
      <c r="C39" s="53"/>
      <c r="D39" s="53"/>
      <c r="E39" s="53"/>
      <c r="F39" s="53"/>
      <c r="G39" s="53"/>
      <c r="H39" s="53"/>
      <c r="I39" s="53"/>
      <c r="J39" s="53"/>
      <c r="K39" s="53"/>
      <c r="L39" s="53"/>
      <c r="M39" s="53"/>
      <c r="N39" s="53"/>
      <c r="O39" s="53"/>
      <c r="P39" s="53"/>
      <c r="Q39" s="53"/>
      <c r="R39" s="53"/>
      <c r="S39" s="53"/>
      <c r="T39" s="53"/>
      <c r="U39" s="53"/>
      <c r="V39" s="53"/>
      <c r="W39" s="53"/>
      <c r="X39" s="53"/>
      <c r="Y39" s="53"/>
    </row>
    <row r="40" spans="1:28" ht="3.6" customHeight="1" x14ac:dyDescent="0.3">
      <c r="A40" s="32"/>
      <c r="B40" s="75"/>
      <c r="C40" s="75"/>
      <c r="D40" s="75"/>
      <c r="E40" s="75"/>
      <c r="F40" s="75"/>
      <c r="G40" s="75"/>
      <c r="H40" s="75"/>
      <c r="I40" s="75"/>
      <c r="J40" s="75"/>
      <c r="K40" s="75"/>
      <c r="L40" s="75"/>
      <c r="M40" s="75"/>
      <c r="N40" s="75"/>
      <c r="O40" s="76"/>
      <c r="P40" s="75"/>
      <c r="Q40" s="75"/>
      <c r="R40" s="75"/>
      <c r="S40" s="76"/>
      <c r="T40" s="75"/>
      <c r="U40" s="75"/>
      <c r="V40" s="76"/>
      <c r="W40" s="75"/>
      <c r="X40" s="75"/>
      <c r="Y40" s="35"/>
    </row>
    <row r="41" spans="1:28" x14ac:dyDescent="0.3">
      <c r="A41" s="36"/>
      <c r="B41" s="58" t="s">
        <v>42</v>
      </c>
      <c r="C41" s="59" t="s">
        <v>94</v>
      </c>
      <c r="D41" s="59"/>
      <c r="E41" s="59"/>
      <c r="F41" s="59"/>
      <c r="G41" s="59"/>
      <c r="H41" s="59"/>
      <c r="J41" s="59"/>
      <c r="K41" s="59"/>
      <c r="L41" s="60"/>
      <c r="M41" s="61" t="s">
        <v>36</v>
      </c>
      <c r="O41" s="65"/>
      <c r="P41" s="60"/>
      <c r="Q41" s="59"/>
      <c r="R41" s="59"/>
      <c r="S41" s="62"/>
      <c r="T41" s="59"/>
      <c r="V41" s="62"/>
      <c r="W41" s="59"/>
      <c r="X41" s="77" t="e">
        <f>Kostenermittlung!X58</f>
        <v>#DIV/0!</v>
      </c>
      <c r="Y41" s="107"/>
    </row>
    <row r="42" spans="1:28" x14ac:dyDescent="0.3">
      <c r="A42" s="36"/>
      <c r="O42" s="65"/>
      <c r="S42" s="65"/>
      <c r="V42" s="65"/>
      <c r="Y42" s="66"/>
    </row>
    <row r="43" spans="1:28" x14ac:dyDescent="0.3">
      <c r="A43" s="36"/>
      <c r="B43" s="58" t="s">
        <v>77</v>
      </c>
      <c r="C43" s="59" t="s">
        <v>102</v>
      </c>
      <c r="D43" s="59"/>
      <c r="E43" s="59"/>
      <c r="F43" s="59"/>
      <c r="G43" s="59"/>
      <c r="L43" s="67"/>
      <c r="O43" s="65"/>
      <c r="Q43" s="68"/>
      <c r="S43" s="65"/>
      <c r="V43" s="65"/>
      <c r="Y43" s="66"/>
    </row>
    <row r="44" spans="1:28" x14ac:dyDescent="0.3">
      <c r="A44" s="36"/>
      <c r="B44" s="69" t="s">
        <v>78</v>
      </c>
      <c r="C44" s="30" t="s">
        <v>90</v>
      </c>
      <c r="D44" s="68"/>
      <c r="H44" s="79">
        <f>Stammdaten!F29</f>
        <v>0</v>
      </c>
      <c r="I44" s="80"/>
      <c r="K44" s="70"/>
      <c r="L44" s="67"/>
      <c r="M44" s="108"/>
      <c r="O44" s="65"/>
      <c r="S44" s="65"/>
      <c r="V44" s="65"/>
      <c r="Y44" s="66"/>
    </row>
    <row r="45" spans="1:28" x14ac:dyDescent="0.3">
      <c r="A45" s="36"/>
      <c r="B45" s="69" t="s">
        <v>79</v>
      </c>
      <c r="C45" s="30" t="s">
        <v>135</v>
      </c>
      <c r="D45" s="68"/>
      <c r="H45" s="79">
        <f>H44*12</f>
        <v>0</v>
      </c>
      <c r="I45" s="80"/>
      <c r="K45" s="70"/>
      <c r="L45" s="67"/>
      <c r="M45" s="109" t="s">
        <v>118</v>
      </c>
      <c r="O45" s="65"/>
      <c r="S45" s="65"/>
      <c r="V45" s="65"/>
      <c r="X45" s="81" t="e">
        <f>X41/H45</f>
        <v>#DIV/0!</v>
      </c>
      <c r="Y45" s="66"/>
    </row>
    <row r="46" spans="1:28" x14ac:dyDescent="0.3">
      <c r="A46" s="36"/>
      <c r="B46" s="69"/>
      <c r="D46" s="68"/>
      <c r="H46" s="79"/>
      <c r="I46" s="80"/>
      <c r="K46" s="70"/>
      <c r="L46" s="67"/>
      <c r="M46" s="109"/>
      <c r="O46" s="65"/>
      <c r="S46" s="65"/>
      <c r="V46" s="65"/>
      <c r="X46" s="81"/>
      <c r="Y46" s="66"/>
    </row>
    <row r="47" spans="1:28" x14ac:dyDescent="0.25">
      <c r="A47" s="36"/>
      <c r="B47" s="58" t="s">
        <v>80</v>
      </c>
      <c r="C47" s="279" t="s">
        <v>108</v>
      </c>
      <c r="D47" s="280"/>
      <c r="E47" s="280"/>
      <c r="F47" s="280"/>
      <c r="H47" s="84">
        <v>0.2</v>
      </c>
      <c r="I47" s="70"/>
      <c r="K47" s="70"/>
      <c r="L47" s="67"/>
      <c r="O47" s="65"/>
      <c r="Q47" s="68"/>
      <c r="S47" s="65"/>
      <c r="V47" s="65"/>
      <c r="X47" s="85"/>
      <c r="Y47" s="66"/>
    </row>
    <row r="48" spans="1:28" x14ac:dyDescent="0.3">
      <c r="A48" s="36"/>
      <c r="B48" s="69" t="s">
        <v>119</v>
      </c>
      <c r="C48" s="82" t="s">
        <v>90</v>
      </c>
      <c r="H48" s="92">
        <f>H44</f>
        <v>0</v>
      </c>
      <c r="I48" s="70"/>
      <c r="L48" s="67"/>
      <c r="O48" s="65"/>
      <c r="Q48" s="68"/>
      <c r="S48" s="65"/>
      <c r="V48" s="65"/>
      <c r="X48" s="94"/>
      <c r="Y48" s="66"/>
      <c r="AB48" s="110"/>
    </row>
    <row r="49" spans="1:28" ht="15.6" x14ac:dyDescent="0.3">
      <c r="A49" s="36"/>
      <c r="B49" s="69" t="s">
        <v>120</v>
      </c>
      <c r="C49" s="82" t="s">
        <v>95</v>
      </c>
      <c r="D49" s="86"/>
      <c r="E49" s="87"/>
      <c r="F49" s="88"/>
      <c r="G49" s="89"/>
      <c r="H49" s="90">
        <f>Stammdaten!F27</f>
        <v>0</v>
      </c>
      <c r="L49" s="67"/>
      <c r="O49" s="65"/>
      <c r="Q49" s="68"/>
      <c r="S49" s="65"/>
      <c r="V49" s="65"/>
      <c r="X49" s="96"/>
      <c r="Y49" s="66"/>
    </row>
    <row r="50" spans="1:28" ht="15.6" x14ac:dyDescent="0.3">
      <c r="A50" s="36"/>
      <c r="B50" s="69" t="s">
        <v>121</v>
      </c>
      <c r="C50" s="82" t="s">
        <v>126</v>
      </c>
      <c r="D50" s="86"/>
      <c r="E50" s="87"/>
      <c r="F50" s="88"/>
      <c r="G50" s="89"/>
      <c r="H50" s="21"/>
      <c r="I50" s="111" t="s">
        <v>158</v>
      </c>
      <c r="L50" s="67"/>
      <c r="O50" s="65"/>
      <c r="Q50" s="68"/>
      <c r="S50" s="65"/>
      <c r="V50" s="65"/>
      <c r="X50" s="96"/>
      <c r="Y50" s="66"/>
    </row>
    <row r="51" spans="1:28" ht="15.6" x14ac:dyDescent="0.3">
      <c r="A51" s="36"/>
      <c r="B51" s="69" t="s">
        <v>122</v>
      </c>
      <c r="C51" s="82" t="s">
        <v>97</v>
      </c>
      <c r="D51" s="86"/>
      <c r="E51" s="87"/>
      <c r="F51" s="88"/>
      <c r="G51" s="89"/>
      <c r="H51" s="90">
        <f>Stammdaten!F28</f>
        <v>0</v>
      </c>
      <c r="L51" s="67"/>
      <c r="O51" s="65"/>
      <c r="Q51" s="68"/>
      <c r="S51" s="65"/>
      <c r="V51" s="65"/>
      <c r="X51" s="96"/>
      <c r="Y51" s="66"/>
    </row>
    <row r="52" spans="1:28" ht="15.6" x14ac:dyDescent="0.3">
      <c r="A52" s="36"/>
      <c r="B52" s="69" t="s">
        <v>123</v>
      </c>
      <c r="C52" s="82" t="s">
        <v>98</v>
      </c>
      <c r="D52" s="86"/>
      <c r="E52" s="87"/>
      <c r="F52" s="88"/>
      <c r="G52" s="89"/>
      <c r="H52" s="90">
        <f>IF(H50&gt;0, H50-H51,H49-H51)</f>
        <v>0</v>
      </c>
      <c r="L52" s="67"/>
      <c r="O52" s="65"/>
      <c r="Q52" s="68"/>
      <c r="S52" s="65"/>
      <c r="V52" s="65"/>
      <c r="X52" s="96"/>
      <c r="Y52" s="66"/>
    </row>
    <row r="53" spans="1:28" ht="14.4" x14ac:dyDescent="0.3">
      <c r="A53" s="36"/>
      <c r="B53" s="69" t="s">
        <v>125</v>
      </c>
      <c r="C53" s="95" t="s">
        <v>99</v>
      </c>
      <c r="D53" s="95"/>
      <c r="E53" s="95"/>
      <c r="F53" s="95"/>
      <c r="G53" s="95"/>
      <c r="H53" s="85">
        <f>H48*H52*12</f>
        <v>0</v>
      </c>
      <c r="I53" s="95"/>
      <c r="J53" s="97"/>
      <c r="K53" s="97"/>
      <c r="L53" s="97"/>
      <c r="M53" s="98"/>
      <c r="O53" s="65"/>
      <c r="P53" s="97"/>
      <c r="Q53" s="97"/>
      <c r="R53" s="97"/>
      <c r="S53" s="99"/>
      <c r="T53" s="97"/>
      <c r="V53" s="99"/>
      <c r="W53" s="97"/>
      <c r="Y53" s="112"/>
    </row>
    <row r="54" spans="1:28" ht="14.4" x14ac:dyDescent="0.3">
      <c r="A54" s="36"/>
      <c r="B54" s="69" t="s">
        <v>147</v>
      </c>
      <c r="C54" s="95" t="s">
        <v>148</v>
      </c>
      <c r="D54" s="95"/>
      <c r="E54" s="95"/>
      <c r="F54" s="95"/>
      <c r="G54" s="95"/>
      <c r="H54" s="85">
        <f>H53*H47</f>
        <v>0</v>
      </c>
      <c r="I54" s="95" t="s">
        <v>144</v>
      </c>
      <c r="J54" s="97"/>
      <c r="K54" s="97"/>
      <c r="L54" s="97"/>
      <c r="M54" s="98" t="s">
        <v>109</v>
      </c>
      <c r="O54" s="65"/>
      <c r="P54" s="97"/>
      <c r="Q54" s="97"/>
      <c r="R54" s="97"/>
      <c r="S54" s="99"/>
      <c r="T54" s="97"/>
      <c r="V54" s="99"/>
      <c r="W54" s="97"/>
      <c r="X54" s="113" t="e">
        <f>ROUND(H54/H45*-1,2)</f>
        <v>#DIV/0!</v>
      </c>
      <c r="Y54" s="112"/>
    </row>
    <row r="55" spans="1:28" ht="9" customHeight="1" x14ac:dyDescent="0.3">
      <c r="A55" s="36"/>
      <c r="B55" s="97"/>
      <c r="C55" s="95"/>
      <c r="D55" s="95"/>
      <c r="E55" s="95"/>
      <c r="F55" s="95"/>
      <c r="G55" s="95"/>
      <c r="H55" s="85"/>
      <c r="I55" s="95"/>
      <c r="J55" s="97"/>
      <c r="K55" s="97"/>
      <c r="L55" s="97"/>
      <c r="M55" s="97"/>
      <c r="O55" s="65"/>
      <c r="P55" s="97"/>
      <c r="Q55" s="97"/>
      <c r="R55" s="97"/>
      <c r="S55" s="99"/>
      <c r="T55" s="97"/>
      <c r="V55" s="99"/>
      <c r="W55" s="97"/>
      <c r="X55" s="97"/>
      <c r="Y55" s="112"/>
    </row>
    <row r="56" spans="1:28" ht="14.4" x14ac:dyDescent="0.3">
      <c r="A56" s="36"/>
      <c r="B56" s="114" t="s">
        <v>81</v>
      </c>
      <c r="C56" s="95" t="s">
        <v>149</v>
      </c>
      <c r="D56" s="95"/>
      <c r="E56" s="95"/>
      <c r="F56" s="95"/>
      <c r="G56" s="95"/>
      <c r="H56" s="115" t="e">
        <f>X41-H54</f>
        <v>#DIV/0!</v>
      </c>
      <c r="I56" s="95"/>
      <c r="J56" s="97"/>
      <c r="K56" s="97"/>
      <c r="L56" s="97"/>
      <c r="M56" s="97"/>
      <c r="O56" s="65"/>
      <c r="P56" s="97"/>
      <c r="Q56" s="97"/>
      <c r="R56" s="97"/>
      <c r="S56" s="99"/>
      <c r="T56" s="97"/>
      <c r="U56" s="70"/>
      <c r="V56" s="99"/>
      <c r="W56" s="97"/>
      <c r="X56" s="116" t="e">
        <f>SUM(X45:X55)</f>
        <v>#DIV/0!</v>
      </c>
      <c r="Y56" s="112"/>
    </row>
    <row r="57" spans="1:28" ht="14.4" x14ac:dyDescent="0.3">
      <c r="A57" s="36"/>
      <c r="B57" s="97"/>
      <c r="C57" s="97"/>
      <c r="D57" s="97"/>
      <c r="E57" s="97"/>
      <c r="F57" s="97"/>
      <c r="G57" s="97"/>
      <c r="H57" s="97"/>
      <c r="I57" s="97"/>
      <c r="J57" s="97"/>
      <c r="K57" s="97"/>
      <c r="L57" s="97"/>
      <c r="M57" s="97"/>
      <c r="O57" s="65"/>
      <c r="P57" s="97"/>
      <c r="Q57" s="97"/>
      <c r="R57" s="97"/>
      <c r="S57" s="99"/>
      <c r="T57" s="97"/>
      <c r="V57" s="99"/>
      <c r="W57" s="97"/>
      <c r="X57" s="97"/>
      <c r="Y57" s="112"/>
    </row>
    <row r="58" spans="1:28" ht="14.4" x14ac:dyDescent="0.3">
      <c r="A58" s="36"/>
      <c r="B58" s="114" t="s">
        <v>101</v>
      </c>
      <c r="C58" s="30" t="s">
        <v>100</v>
      </c>
      <c r="H58" s="22"/>
      <c r="L58" s="67"/>
      <c r="O58" s="65"/>
      <c r="R58" s="97"/>
      <c r="S58" s="99"/>
      <c r="T58" s="97"/>
      <c r="V58" s="99"/>
      <c r="W58" s="97"/>
      <c r="X58" s="117" t="e">
        <f>ROUND(X56*H58,2)</f>
        <v>#DIV/0!</v>
      </c>
      <c r="Y58" s="112"/>
    </row>
    <row r="59" spans="1:28" ht="15" thickBot="1" x14ac:dyDescent="0.35">
      <c r="A59" s="36"/>
      <c r="B59" s="97"/>
      <c r="C59" s="97"/>
      <c r="D59" s="97"/>
      <c r="E59" s="97"/>
      <c r="F59" s="97"/>
      <c r="G59" s="97"/>
      <c r="H59" s="97"/>
      <c r="I59" s="97"/>
      <c r="J59" s="97"/>
      <c r="K59" s="97"/>
      <c r="L59" s="97"/>
      <c r="M59" s="97"/>
      <c r="O59" s="65"/>
      <c r="P59" s="97"/>
      <c r="Q59" s="97"/>
      <c r="R59" s="97"/>
      <c r="S59" s="99"/>
      <c r="T59" s="97"/>
      <c r="V59" s="99"/>
      <c r="W59" s="97"/>
      <c r="X59" s="95"/>
      <c r="Y59" s="112"/>
    </row>
    <row r="60" spans="1:28" ht="15" thickBot="1" x14ac:dyDescent="0.35">
      <c r="A60" s="36"/>
      <c r="B60" s="101" t="s">
        <v>124</v>
      </c>
      <c r="C60" s="102" t="s">
        <v>127</v>
      </c>
      <c r="D60" s="102"/>
      <c r="E60" s="102"/>
      <c r="F60" s="102"/>
      <c r="G60" s="102"/>
      <c r="H60" s="102"/>
      <c r="I60" s="102"/>
      <c r="J60" s="102"/>
      <c r="K60" s="102"/>
      <c r="L60" s="102"/>
      <c r="M60" s="102"/>
      <c r="O60" s="65"/>
      <c r="P60" s="102"/>
      <c r="Q60" s="102"/>
      <c r="R60" s="102"/>
      <c r="S60" s="118"/>
      <c r="T60" s="102"/>
      <c r="V60" s="99"/>
      <c r="W60" s="97"/>
      <c r="X60" s="106" t="e">
        <f>SUM(X56:X58)</f>
        <v>#DIV/0!</v>
      </c>
      <c r="Y60" s="112"/>
    </row>
    <row r="61" spans="1:28" x14ac:dyDescent="0.3">
      <c r="A61" s="36"/>
      <c r="O61" s="65"/>
      <c r="S61" s="65"/>
      <c r="V61" s="65"/>
      <c r="Y61" s="66"/>
    </row>
    <row r="62" spans="1:28" x14ac:dyDescent="0.25">
      <c r="A62" s="36"/>
      <c r="B62" s="101" t="s">
        <v>137</v>
      </c>
      <c r="C62" s="119" t="s">
        <v>138</v>
      </c>
      <c r="D62" s="75"/>
      <c r="E62" s="75" t="s">
        <v>139</v>
      </c>
      <c r="F62" s="75"/>
      <c r="G62" s="75"/>
      <c r="H62" s="75"/>
      <c r="I62" s="75"/>
      <c r="J62" s="75"/>
      <c r="K62" s="75"/>
      <c r="L62" s="75"/>
      <c r="M62" s="75"/>
      <c r="N62" s="75"/>
      <c r="O62" s="65"/>
      <c r="P62" s="75"/>
      <c r="Q62" s="120" t="str">
        <f>Kostenermittlung!M47</f>
        <v/>
      </c>
      <c r="R62" s="75"/>
      <c r="S62" s="65"/>
      <c r="T62" s="75"/>
      <c r="U62" s="120" t="str">
        <f>Kostenermittlung!M47</f>
        <v/>
      </c>
      <c r="V62" s="65"/>
      <c r="W62" s="75"/>
      <c r="X62" s="120" t="str">
        <f>Kostenermittlung!M47</f>
        <v/>
      </c>
      <c r="Y62" s="66"/>
      <c r="AB62" s="100"/>
    </row>
    <row r="63" spans="1:28" x14ac:dyDescent="0.3">
      <c r="A63" s="52"/>
      <c r="B63" s="53"/>
      <c r="C63" s="53"/>
      <c r="D63" s="53"/>
      <c r="E63" s="53"/>
      <c r="F63" s="53"/>
      <c r="G63" s="53"/>
      <c r="H63" s="53"/>
      <c r="I63" s="53"/>
      <c r="J63" s="53"/>
      <c r="K63" s="53"/>
      <c r="L63" s="53"/>
      <c r="M63" s="53"/>
      <c r="N63" s="53"/>
      <c r="O63" s="73"/>
      <c r="P63" s="53"/>
      <c r="Q63" s="53"/>
      <c r="R63" s="53"/>
      <c r="S63" s="73"/>
      <c r="T63" s="53"/>
      <c r="U63" s="53"/>
      <c r="V63" s="73"/>
      <c r="W63" s="53"/>
      <c r="X63" s="53"/>
      <c r="Y63" s="74"/>
    </row>
    <row r="65" spans="2:3" x14ac:dyDescent="0.3">
      <c r="B65" s="30" t="s">
        <v>45</v>
      </c>
      <c r="C65" s="30" t="s">
        <v>157</v>
      </c>
    </row>
  </sheetData>
  <sheetProtection algorithmName="SHA-512" hashValue="M7Wj8xdh3+oUxq+U0Shr/p3YZgZdCuKYiGh20LyV/E0yj0kfschJRf4Lr0cCAKQKRd0CIkhAc+aR9JqwE0/y9Q==" saltValue="+XK/lG/CFffqeBivsUAWdw==" spinCount="100000" sheet="1" objects="1" scenarios="1"/>
  <mergeCells count="15">
    <mergeCell ref="C30:F30"/>
    <mergeCell ref="C28:F28"/>
    <mergeCell ref="C47:F47"/>
    <mergeCell ref="C21:F21"/>
    <mergeCell ref="A1:M1"/>
    <mergeCell ref="B4:C5"/>
    <mergeCell ref="D4:E4"/>
    <mergeCell ref="D5:E5"/>
    <mergeCell ref="F5:Y5"/>
    <mergeCell ref="B8:C9"/>
    <mergeCell ref="D8:E8"/>
    <mergeCell ref="I8:Y8"/>
    <mergeCell ref="D9:E9"/>
    <mergeCell ref="F9:Y9"/>
    <mergeCell ref="C15:H20"/>
  </mergeCells>
  <phoneticPr fontId="24" type="noConversion"/>
  <pageMargins left="0.25" right="0.25" top="0.75" bottom="0.75" header="0.3" footer="0.3"/>
  <pageSetup paperSize="9" scale="6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6f8f2a2-e9c4-48f1-9423-ca89d6a3feef" xsi:nil="true"/>
    <lcf76f155ced4ddcb4097134ff3c332f xmlns="a1419954-bd6f-4dce-b4af-8787c162c28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8F9CD63C83D4944B96399668F9354EAC" ma:contentTypeVersion="16" ma:contentTypeDescription="Ein neues Dokument erstellen." ma:contentTypeScope="" ma:versionID="024c5d99b6f1ccd3c921ec666bd9db3e">
  <xsd:schema xmlns:xsd="http://www.w3.org/2001/XMLSchema" xmlns:xs="http://www.w3.org/2001/XMLSchema" xmlns:p="http://schemas.microsoft.com/office/2006/metadata/properties" xmlns:ns2="a1419954-bd6f-4dce-b4af-8787c162c280" xmlns:ns3="76f8f2a2-e9c4-48f1-9423-ca89d6a3feef" targetNamespace="http://schemas.microsoft.com/office/2006/metadata/properties" ma:root="true" ma:fieldsID="e5724efd94c0797eccfc6a5497b5f983" ns2:_="" ns3:_="">
    <xsd:import namespace="a1419954-bd6f-4dce-b4af-8787c162c280"/>
    <xsd:import namespace="76f8f2a2-e9c4-48f1-9423-ca89d6a3fee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19954-bd6f-4dce-b4af-8787c162c2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Bildmarkierungen" ma:readOnly="false" ma:fieldId="{5cf76f15-5ced-4ddc-b409-7134ff3c332f}" ma:taxonomyMulti="true" ma:sspId="c11c1a26-9873-47fc-9be9-f6602febfd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f8f2a2-e9c4-48f1-9423-ca89d6a3feef" elementFormDefault="qualified">
    <xsd:import namespace="http://schemas.microsoft.com/office/2006/documentManagement/types"/>
    <xsd:import namespace="http://schemas.microsoft.com/office/infopath/2007/PartnerControls"/>
    <xsd:element name="SharedWithUsers" ma:index="17"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Freigegeben für - Details" ma:internalName="SharedWithDetails" ma:readOnly="true">
      <xsd:simpleType>
        <xsd:restriction base="dms:Note">
          <xsd:maxLength value="255"/>
        </xsd:restriction>
      </xsd:simpleType>
    </xsd:element>
    <xsd:element name="TaxCatchAll" ma:index="21" nillable="true" ma:displayName="Taxonomy Catch All Column" ma:hidden="true" ma:list="{89d03401-ad70-46bd-a7b9-3720f200e212}" ma:internalName="TaxCatchAll" ma:showField="CatchAllData" ma:web="76f8f2a2-e9c4-48f1-9423-ca89d6a3fe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9BC0F-8DA6-4AE0-A378-51E1C842B128}">
  <ds:schemaRefs>
    <ds:schemaRef ds:uri="http://purl.org/dc/elements/1.1/"/>
    <ds:schemaRef ds:uri="http://schemas.openxmlformats.org/package/2006/metadata/core-properties"/>
    <ds:schemaRef ds:uri="76f8f2a2-e9c4-48f1-9423-ca89d6a3feef"/>
    <ds:schemaRef ds:uri="http://schemas.microsoft.com/office/infopath/2007/PartnerControls"/>
    <ds:schemaRef ds:uri="http://purl.org/dc/terms/"/>
    <ds:schemaRef ds:uri="http://schemas.microsoft.com/office/2006/metadata/properties"/>
    <ds:schemaRef ds:uri="http://schemas.microsoft.com/office/2006/documentManagement/types"/>
    <ds:schemaRef ds:uri="a1419954-bd6f-4dce-b4af-8787c162c280"/>
    <ds:schemaRef ds:uri="http://www.w3.org/XML/1998/namespace"/>
    <ds:schemaRef ds:uri="http://purl.org/dc/dcmitype/"/>
  </ds:schemaRefs>
</ds:datastoreItem>
</file>

<file path=customXml/itemProps2.xml><?xml version="1.0" encoding="utf-8"?>
<ds:datastoreItem xmlns:ds="http://schemas.openxmlformats.org/officeDocument/2006/customXml" ds:itemID="{D4F7174D-4FF5-419D-8FBC-90BD35C1F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419954-bd6f-4dce-b4af-8787c162c280"/>
    <ds:schemaRef ds:uri="76f8f2a2-e9c4-48f1-9423-ca89d6a3fe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A21CEC-599B-4008-9846-AF517A7D2B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Stammdaten</vt:lpstr>
      <vt:lpstr>Kostenermittlung</vt:lpstr>
      <vt:lpstr>Berechnung Aufschlag Vergütung</vt:lpstr>
      <vt:lpstr>'Berechnung Aufschlag Vergütung'!Druckbereich</vt:lpstr>
      <vt:lpstr>Kostenermittlung!Druckbereich</vt:lpstr>
      <vt:lpstr>Stammdaten!Druckbereich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Gerland, Stefan</dc:creator>
  <cp:lastModifiedBy>Schaumburg-Reis, Petra</cp:lastModifiedBy>
  <cp:lastPrinted>2023-11-24T16:34:54Z</cp:lastPrinted>
  <dcterms:created xsi:type="dcterms:W3CDTF">2022-07-21T15:32:19Z</dcterms:created>
  <dcterms:modified xsi:type="dcterms:W3CDTF">2025-09-03T08:19:24Z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0x0101008F9CD63C83D4944B96399668F9354EAC</vt:lpwstr>
  </property>
  <property fmtid="{D5CDD505-2E9C-101B-9397-08002B2CF9AE}" pid="3" name="MediaServiceImageTags">
    <vt:lpwstr/>
  </property>
</Properties>
</file>