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DieseArbeitsmappe" defaultThemeVersion="124226"/>
  <mc:AlternateContent xmlns:mc="http://schemas.openxmlformats.org/markup-compatibility/2006">
    <mc:Choice Requires="x15">
      <x15ac:absPath xmlns:x15ac="http://schemas.microsoft.com/office/spreadsheetml/2010/11/ac" url="K:\FB20x\201\Gremien\Extern\AG LFS\Auftaktveranstaltungen RV3\Lernplattform\Kalkulationsunterlagen\"/>
    </mc:Choice>
  </mc:AlternateContent>
  <xr:revisionPtr revIDLastSave="0" documentId="8_{B109218B-1CB7-4B66-8A25-7DD1EADB045A}" xr6:coauthVersionLast="47" xr6:coauthVersionMax="47" xr10:uidLastSave="{00000000-0000-0000-0000-000000000000}"/>
  <bookViews>
    <workbookView xWindow="-108" yWindow="-108" windowWidth="23256" windowHeight="12576" xr2:uid="{00000000-000D-0000-FFFF-FFFF00000000}"/>
  </bookViews>
  <sheets>
    <sheet name="Stammdaten" sheetId="6" r:id="rId1"/>
    <sheet name="Berechnung gesonderte Flächen" sheetId="5" r:id="rId2"/>
  </sheets>
  <externalReferences>
    <externalReference r:id="rId3"/>
  </externalReferences>
  <definedNames>
    <definedName name="Bezeichnung_Erlöse">'[1]Anl.3_Kalk.Persk.Sachk.Erl.'!$D$74:$D$81</definedName>
    <definedName name="Bezeichnung_Personalkosten">'[1]Anl.3.0_Berichtigungen'!#REF!</definedName>
    <definedName name="Bezeichnung_Sachkosten">'[1]Anl.3_Kalk.Persk.Sachk.Erl.'!$D$49:$D$66</definedName>
    <definedName name="Bezeichnung_Werkstätten">#REF!</definedName>
    <definedName name="_xlnm.Print_Area" localSheetId="0">Stammdaten!$A$1:$F$30</definedName>
    <definedName name="_xlnm.Print_Titles" localSheetId="1">'Berechnung gesonderte Flächen'!$1:$11</definedName>
    <definedName name="Personalkosten_2">'[1]Anl.3.0_Berichtigungen'!#REF!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23" i="5" l="1"/>
  <c r="R121" i="5"/>
  <c r="R119" i="5"/>
  <c r="R117" i="5"/>
  <c r="R115" i="5"/>
  <c r="R113" i="5"/>
  <c r="R109" i="5"/>
  <c r="R135" i="5" s="1"/>
  <c r="R82" i="5"/>
  <c r="R85" i="5"/>
  <c r="R13" i="5"/>
  <c r="R138" i="5" s="1"/>
  <c r="R88" i="5"/>
  <c r="R67" i="5"/>
  <c r="R66" i="5"/>
  <c r="R65" i="5"/>
  <c r="R52" i="5"/>
  <c r="R50" i="5"/>
  <c r="R42" i="5"/>
  <c r="R40" i="5"/>
  <c r="R25" i="5"/>
  <c r="R127" i="5" l="1"/>
  <c r="R134" i="5" s="1"/>
  <c r="F5" i="5"/>
  <c r="O18" i="5" l="1"/>
  <c r="F107" i="5" s="1"/>
  <c r="K36" i="5"/>
  <c r="O21" i="5"/>
  <c r="K21" i="5" s="1"/>
  <c r="H38" i="5"/>
  <c r="I38" i="5" s="1"/>
  <c r="O60" i="5"/>
  <c r="O61" i="5"/>
  <c r="O83" i="5"/>
  <c r="O84" i="5"/>
  <c r="R17" i="5"/>
  <c r="O69" i="5"/>
  <c r="H13" i="5"/>
  <c r="F9" i="5"/>
  <c r="I8" i="5"/>
  <c r="F8" i="5"/>
  <c r="F4" i="5"/>
  <c r="R61" i="5" l="1"/>
  <c r="R60" i="5"/>
  <c r="K38" i="5"/>
  <c r="O38" i="5" s="1"/>
  <c r="O36" i="5"/>
  <c r="R83" i="5"/>
  <c r="R38" i="5" l="1"/>
  <c r="O44" i="5"/>
  <c r="R21" i="5"/>
  <c r="R36" i="5" s="1"/>
  <c r="R84" i="5"/>
  <c r="R87" i="5" s="1"/>
  <c r="O46" i="5" l="1"/>
  <c r="R23" i="5"/>
  <c r="O87" i="5"/>
  <c r="O48" i="5" l="1"/>
  <c r="O54" i="5" s="1"/>
  <c r="O58" i="5" s="1"/>
  <c r="R46" i="5"/>
  <c r="R94" i="5"/>
  <c r="R58" i="5" l="1"/>
  <c r="O62" i="5"/>
  <c r="R69" i="5"/>
  <c r="R44" i="5"/>
  <c r="R48" i="5" s="1"/>
  <c r="R54" i="5" s="1"/>
  <c r="R89" i="5"/>
  <c r="R93" i="5" s="1"/>
  <c r="R95" i="5" s="1"/>
  <c r="O72" i="5" l="1"/>
  <c r="R62" i="5"/>
  <c r="R72" i="5" s="1"/>
  <c r="R101" i="5" l="1"/>
  <c r="R133" i="5" s="1"/>
  <c r="R136" i="5" s="1"/>
  <c r="O89" i="5"/>
</calcChain>
</file>

<file path=xl/sharedStrings.xml><?xml version="1.0" encoding="utf-8"?>
<sst xmlns="http://schemas.openxmlformats.org/spreadsheetml/2006/main" count="211" uniqueCount="168">
  <si>
    <t>Insgesamt</t>
  </si>
  <si>
    <t>1.</t>
  </si>
  <si>
    <t xml:space="preserve"> =&gt; </t>
  </si>
  <si>
    <t>1.3.</t>
  </si>
  <si>
    <t>2.</t>
  </si>
  <si>
    <t>2.1.</t>
  </si>
  <si>
    <t>2.2.</t>
  </si>
  <si>
    <t>3.</t>
  </si>
  <si>
    <t>2.3.</t>
  </si>
  <si>
    <t>3.1.</t>
  </si>
  <si>
    <t>4.</t>
  </si>
  <si>
    <t>Nettogrundfläche (NGF)</t>
  </si>
  <si>
    <t>1.4.</t>
  </si>
  <si>
    <t>3.2.</t>
  </si>
  <si>
    <t>Insgesamt jährlich</t>
  </si>
  <si>
    <t>5.</t>
  </si>
  <si>
    <t>1.1.</t>
  </si>
  <si>
    <t>1.1.1.</t>
  </si>
  <si>
    <t>1.1.2.</t>
  </si>
  <si>
    <t>1.2.</t>
  </si>
  <si>
    <t>Baukosten des Gebäudes:</t>
  </si>
  <si>
    <t>2.4.</t>
  </si>
  <si>
    <t>2.5.</t>
  </si>
  <si>
    <t>2.6.</t>
  </si>
  <si>
    <t>2.7.</t>
  </si>
  <si>
    <t>2.8.</t>
  </si>
  <si>
    <t>*)</t>
  </si>
  <si>
    <t>**)</t>
  </si>
  <si>
    <t>Betriebs- u. Geschäftsausstattung (BGA):</t>
  </si>
  <si>
    <t>3.3.</t>
  </si>
  <si>
    <t>3.3.1.</t>
  </si>
  <si>
    <t>3.3.2.</t>
  </si>
  <si>
    <t>Wasser</t>
  </si>
  <si>
    <t>Brennstoffe</t>
  </si>
  <si>
    <t>Sonstige Aufwendungen =&gt; Bitte benennen</t>
  </si>
  <si>
    <t>Fortschreibung Indexwerte</t>
  </si>
  <si>
    <t>3.2.4.</t>
  </si>
  <si>
    <t>4.1.</t>
  </si>
  <si>
    <t>Baukosten des Gebäudes</t>
  </si>
  <si>
    <t>4.1.1.</t>
  </si>
  <si>
    <t>5.1.</t>
  </si>
  <si>
    <t>5.2.</t>
  </si>
  <si>
    <t>Energiekosten</t>
  </si>
  <si>
    <t>3.2.5.</t>
  </si>
  <si>
    <t>3.2.6.</t>
  </si>
  <si>
    <t>Kosten der Ausstattung insgesamt</t>
  </si>
  <si>
    <t xml:space="preserve"> =&gt;</t>
  </si>
  <si>
    <t>Weitere Ausstattungskosten =&gt; Bitte benennen</t>
  </si>
  <si>
    <t>Wartung</t>
  </si>
  <si>
    <t>2.7.1.</t>
  </si>
  <si>
    <t>2.7.2.</t>
  </si>
  <si>
    <t>Öffentlich geförderte Baukosten</t>
  </si>
  <si>
    <t>abzgl. öffentlicher Förderungen =&gt; Bitte benennen</t>
  </si>
  <si>
    <t>Kosten der Ausstattung ohne öffentliche Förderungen</t>
  </si>
  <si>
    <t>3.3.3.</t>
  </si>
  <si>
    <t>Summe Amortisationsquote für die Baukosten</t>
  </si>
  <si>
    <t>Amortisationsquote der Baukosten</t>
  </si>
  <si>
    <t>Amortisationsquote für Betriebs- und Geschäftsausstattung (BGA)</t>
  </si>
  <si>
    <t>Kosten der BGA ohne öffentliche Förderungen</t>
  </si>
  <si>
    <t>Öffentlich geförderte Kosten der BGA</t>
  </si>
  <si>
    <t>Summe Amortisationsquote für die BGA</t>
  </si>
  <si>
    <t>Steuern, Abgaben, Versicherungen</t>
  </si>
  <si>
    <t>2.6.1.</t>
  </si>
  <si>
    <t>2.6.2.</t>
  </si>
  <si>
    <t>2.7.3.</t>
  </si>
  <si>
    <t>Leistungserbringer:</t>
  </si>
  <si>
    <t>ZADT:</t>
  </si>
  <si>
    <t>Name / Adresse</t>
  </si>
  <si>
    <t>ZADE:</t>
  </si>
  <si>
    <t>Name / Adresse:</t>
  </si>
  <si>
    <t>Az.:</t>
  </si>
  <si>
    <t>Besondere Wohnform:</t>
  </si>
  <si>
    <t>Name</t>
  </si>
  <si>
    <t>Leistungserbringer-ZAD</t>
  </si>
  <si>
    <t>Straße</t>
  </si>
  <si>
    <t>PLZ / Ort</t>
  </si>
  <si>
    <t>Ansprechpartner</t>
  </si>
  <si>
    <t>Telefon</t>
  </si>
  <si>
    <t>Telefax</t>
  </si>
  <si>
    <t>E-Mail</t>
  </si>
  <si>
    <t>Spitzenverband</t>
  </si>
  <si>
    <t>Landkreis / kreisfreie Stadt</t>
  </si>
  <si>
    <t>Aktenzeichen</t>
  </si>
  <si>
    <t>1. Angaben zum Leistungserbringer</t>
  </si>
  <si>
    <t>Ort und Datum:</t>
  </si>
  <si>
    <t>Hiermit bestätigen wir die Vollständigkeit und Richtigkeit der vorgelegten Kalkulationsunterlagen.</t>
  </si>
  <si>
    <t>Stempel und Unterschrift des Leistungserbringers</t>
  </si>
  <si>
    <t>Basiswert / 
m² *)</t>
  </si>
  <si>
    <t>Aktueller Wert / m² *)</t>
  </si>
  <si>
    <t>***)</t>
  </si>
  <si>
    <t>Kostenrichtwerte aus dem gemeinsamen Informationsblatt des Hessischen Ministeriums der Finanzen, des Hessischen Sozialministeriums und des LWV Hessen aus dem Jahr 2011 in der jeweils gültigen Höhe auf Basis des Baupreisindizes Neubau (konventionelle Bauart) von Wohn- und Nichtwohngebäuden einschließlich Umsatzsteuer - Deutschland insgesamt (Destatis).</t>
  </si>
  <si>
    <t>Destatis: Tabellen 61121-0003 Harmonisierter Verbraucherpreisindex: Deutschland, Jahre, Klassifikation der Verwendungszwecke des Individualkonsums (COICOP) - CH 05 Hausrat und laufende Instandhaltung des Hauses.</t>
  </si>
  <si>
    <t>Weitere Kosten =&gt; Bitte benennen</t>
  </si>
  <si>
    <t>Das Volumen der zusätzlichen Investitionen in der Kostengruppe 700 (Baunebenkosten) errechnet sich anhand eines prozentualen Zuschlags auf den Kostenrichtwert. Die Höhe des prozentualen Zuschlags ist abhängig von der Größe der Nettogrundfläche in Abschnitt 1.1. Für den Zuschlag werden die nachfolgenden Korridore zugrunde gelegt:
bis 600m² = 11%
601m² bis 800m² = 10%
801m" bis 1.000 m² = 9%
1.001m² bis 1.200m² = 8%
1.201m² bis 1.600m² = 7%
ab 1.601m² = 6%</t>
  </si>
  <si>
    <t>2.6.3.</t>
  </si>
  <si>
    <t>abzgl. lotteriegeförderter Baukosten =&gt; bitte benennen</t>
  </si>
  <si>
    <t>Lotteriegeförderte Baukosten</t>
  </si>
  <si>
    <t>Miete</t>
  </si>
  <si>
    <t>Summe der Mietkosten (inkl. nicht enthaltene Instandhaltungsaufwendungen)</t>
  </si>
  <si>
    <t xml:space="preserve">Nicht in der Miete enthaltene Instandhaltungsaufwendungen </t>
  </si>
  <si>
    <t>Inbetriebnahme ab:</t>
  </si>
  <si>
    <t>Für den Leistungserbringer:</t>
  </si>
  <si>
    <t>Für den Träger der Eingliederungshilfe:</t>
  </si>
  <si>
    <t>Insgesamt (abzgl. 1.1.6.) =&gt;</t>
  </si>
  <si>
    <t xml:space="preserve">Baukosten des Gebäudes </t>
  </si>
  <si>
    <t>Baukosten / m² (Akt. Richtwert; Rundung auf 10 €-Schritte, Kosten insges. = Basis NGF in 1.2.)</t>
  </si>
  <si>
    <t>Kostengruppe 700 über Richtwert hinaus (%-Wert = Basis NGF aus 1.1.**, Kosten insges.: Basis NGF aus 1.2.):</t>
  </si>
  <si>
    <t>Datenstand Indexwerte:</t>
  </si>
  <si>
    <t>Indexwerte</t>
  </si>
  <si>
    <t>2.5.1.</t>
  </si>
  <si>
    <t>2.5.2.</t>
  </si>
  <si>
    <t>2.5.3.</t>
  </si>
  <si>
    <t>2.6.4.</t>
  </si>
  <si>
    <t>Nur für Mietmodelle (dann 2.1 bis 2.5. nicht ausfüllen)</t>
  </si>
  <si>
    <t>3.2.7.</t>
  </si>
  <si>
    <t>3.2.7.1.</t>
  </si>
  <si>
    <t>3.2.7.2.</t>
  </si>
  <si>
    <t>Zusammenfassung Baukosten des Gebäudes (2.) und Betriebs- und Geschäftsausstattung (3.)</t>
  </si>
  <si>
    <t>2.5.4.</t>
  </si>
  <si>
    <t>2.5.5.</t>
  </si>
  <si>
    <t>Baukosten des Gebäudes aus Abschnitt 2.5.2. ohne öffentliche Förderungen / Lotterieförderung</t>
  </si>
  <si>
    <t>II. 
Flächen / Kosten
Gesondert  vorgehaltene Flächen</t>
  </si>
  <si>
    <t>Inbetriebnahme ab</t>
  </si>
  <si>
    <t>ZAD der gesondert vorgehaltenen Fläche</t>
  </si>
  <si>
    <t>Gesondert vorgehaltene Flächen (inkl. Funktions- und Strukturflächen)</t>
  </si>
  <si>
    <t>Fremde Flächen und diesen zugeordnete Funktionsflächen, die nicht unter den Abschnitt 1.1.1. fallen
=&gt; Diese Flächen werden hier nur nachrichtlich dargestellt und im Folgenden nicht weiter berücksichtigt.</t>
  </si>
  <si>
    <t>Zu reinigende Flächen</t>
  </si>
  <si>
    <t>Ausstattung Küche</t>
  </si>
  <si>
    <t>Ausstattung Gruppenräume</t>
  </si>
  <si>
    <t>Ausstattung Dienstzimmer</t>
  </si>
  <si>
    <t>Kalkulation der Nebenkosten</t>
  </si>
  <si>
    <t>Reinigung</t>
  </si>
  <si>
    <t>,</t>
  </si>
  <si>
    <t>Weitere Sachkosten</t>
  </si>
  <si>
    <t>5.2.1.</t>
  </si>
  <si>
    <t>5.2.3.</t>
  </si>
  <si>
    <t>5.2.4.</t>
  </si>
  <si>
    <t>5.2.5.</t>
  </si>
  <si>
    <t>5.2.6.</t>
  </si>
  <si>
    <t xml:space="preserve">Die Richtigkeit der Angaben wird hiermit bestätigt. </t>
  </si>
  <si>
    <t>Allgemeine Angaben zum Leistungserbringer und der gesondert vorgehaltenen Fläche</t>
  </si>
  <si>
    <t>Einheiten Gesondert  vorgehaltene Flächen</t>
  </si>
  <si>
    <t>Berechnungsbogen zur Ermittlung der Kosten für gesondert vorgehaltene Flächen</t>
  </si>
  <si>
    <t>Anzahl der vereinbarten Einheiten</t>
  </si>
  <si>
    <t xml:space="preserve">pro Einheit: </t>
  </si>
  <si>
    <t>Zzgl. eines pauschalen %ualen Zuschlages auf die Baukosten zur Berücksichtigung des zeitlichen Verzuges zwischen baufachlicher Prüfung und Bauumsetzung i. H. v.:</t>
  </si>
  <si>
    <t>Baukosten des Gebäudes (inkl. Zuschlag zur Berücksichtigung des zeitlichen Verzuges)</t>
  </si>
  <si>
    <t>Basiswert / Einheit ***)</t>
  </si>
  <si>
    <t>Aktueller Wert / Einheit ***)</t>
  </si>
  <si>
    <t>Pauschalen pro Einheit</t>
  </si>
  <si>
    <t>5.2.2.</t>
  </si>
  <si>
    <t>5.3.</t>
  </si>
  <si>
    <t>6.</t>
  </si>
  <si>
    <t>Nebenkosten insgesamt</t>
  </si>
  <si>
    <t>Zusammenfassung der Kosten aus Abschnitt 2 + 3</t>
  </si>
  <si>
    <t>6.1.</t>
  </si>
  <si>
    <t>6.2.</t>
  </si>
  <si>
    <t>Anzahl der kalkulatorischen Abrechnungstage</t>
  </si>
  <si>
    <t>Zusammenfassung gesondert vorgehaltene Flächen</t>
  </si>
  <si>
    <t>Summe Nebenkosten (ohne Personal- und Sachkosten Reinigung)</t>
  </si>
  <si>
    <t>Personal- und Sachkosten Reinigung</t>
  </si>
  <si>
    <t>6.3.</t>
  </si>
  <si>
    <t>6.4.</t>
  </si>
  <si>
    <t>6.5.</t>
  </si>
  <si>
    <t>Summe IB relevante Kosten</t>
  </si>
  <si>
    <t>2. Angaben zu der gesondert vorgehaltenen Fläche</t>
  </si>
  <si>
    <t>Die Auslastung (gem. Nr. 2.6 der Anlage 5) wird bei der Einbeziehung in die Fachleistungsstundensätze bzw. gesondert vorgehaltene Flächen berücksichtigt.</t>
  </si>
  <si>
    <r>
      <t>Gesamtvolumen</t>
    </r>
    <r>
      <rPr>
        <sz val="11"/>
        <color rgb="FFFF0000"/>
        <rFont val="Arial"/>
        <family val="2"/>
      </rPr>
      <t xml:space="preserve"> (ohne Auslastung)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</si>
</sst>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_-* #,##0.00\ _€_-;\-* #,##0.00\ _€_-;_-* &quot;-&quot;??\ _€_-;_-@_-"/>
    <numFmt numFmtId="165" formatCode="#,##0.00\ &quot;€&quot;"/>
    <numFmt numFmtId="166" formatCode="_-* #,##0.00\ &quot;DM&quot;_-;\-* #,##0.00\ &quot;DM&quot;_-;_-* &quot;-&quot;??\ &quot;DM&quot;_-;_-@_-"/>
    <numFmt numFmtId="167" formatCode="_-* #,##0.00\ [$€-1]_-;\-* #,##0.00\ [$€-1]_-;_-* &quot;-&quot;??\ [$€-1]_-"/>
    <numFmt numFmtId="168" formatCode="#,##0.00\ &quot;m²&quot;"/>
    <numFmt numFmtId="169" formatCode="#,##0\ &quot;€&quot;"/>
    <numFmt numFmtId="170" formatCode="[$-407]mmm/\ yy;@"/>
    <numFmt numFmtId="171" formatCode="0.0"/>
  </numFmts>
  <fonts count="15" x14ac:knownFonts="1">
    <font>
      <sz val="11"/>
      <color theme="1"/>
      <name val="Calibri"/>
      <family val="2"/>
      <scheme val="minor"/>
    </font>
    <font>
      <sz val="10"/>
      <name val="Arial"/>
      <family val="2"/>
    </font>
    <font>
      <b/>
      <sz val="12"/>
      <name val="Arial"/>
      <family val="2"/>
    </font>
    <font>
      <sz val="11"/>
      <color theme="1"/>
      <name val="Calibri"/>
      <family val="2"/>
      <scheme val="minor"/>
    </font>
    <font>
      <sz val="11"/>
      <name val="Arial"/>
      <family val="2"/>
    </font>
    <font>
      <sz val="11"/>
      <color theme="1"/>
      <name val="Arial"/>
      <family val="2"/>
    </font>
    <font>
      <i/>
      <sz val="11"/>
      <color theme="1"/>
      <name val="Arial"/>
      <family val="2"/>
    </font>
    <font>
      <sz val="8"/>
      <color theme="1"/>
      <name val="Arial"/>
      <family val="2"/>
    </font>
    <font>
      <b/>
      <sz val="14"/>
      <name val="Arial"/>
      <family val="2"/>
    </font>
    <font>
      <sz val="14"/>
      <name val="Arial"/>
      <family val="2"/>
    </font>
    <font>
      <b/>
      <sz val="10"/>
      <name val="Arial"/>
      <family val="2"/>
    </font>
    <font>
      <sz val="12"/>
      <name val="Arial"/>
      <family val="2"/>
    </font>
    <font>
      <b/>
      <sz val="14"/>
      <color theme="1"/>
      <name val="Arial"/>
      <family val="2"/>
    </font>
    <font>
      <b/>
      <sz val="14"/>
      <color theme="1"/>
      <name val="Calibri"/>
      <family val="2"/>
      <scheme val="minor"/>
    </font>
    <font>
      <sz val="11"/>
      <color rgb="FFFF0000"/>
      <name val="Arial"/>
      <family val="2"/>
    </font>
  </fonts>
  <fills count="3">
    <fill>
      <patternFill patternType="none"/>
    </fill>
    <fill>
      <patternFill patternType="gray125"/>
    </fill>
    <fill>
      <patternFill patternType="solid">
        <fgColor indexed="42"/>
        <bgColor indexed="64"/>
      </patternFill>
    </fill>
  </fills>
  <borders count="49">
    <border>
      <left/>
      <right/>
      <top/>
      <bottom/>
      <diagonal/>
    </border>
    <border>
      <left style="medium">
        <color auto="1"/>
      </left>
      <right style="medium">
        <color auto="1"/>
      </right>
      <top style="medium">
        <color auto="1"/>
      </top>
      <bottom style="medium">
        <color auto="1"/>
      </bottom>
      <diagonal/>
    </border>
    <border>
      <left style="dotted">
        <color auto="1"/>
      </left>
      <right style="dotted">
        <color auto="1"/>
      </right>
      <top style="dotted">
        <color auto="1"/>
      </top>
      <bottom style="dotted">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thin">
        <color auto="1"/>
      </right>
      <top style="dotted">
        <color auto="1"/>
      </top>
      <bottom style="thin">
        <color auto="1"/>
      </bottom>
      <diagonal/>
    </border>
    <border>
      <left/>
      <right style="dotted">
        <color auto="1"/>
      </right>
      <top style="dashed">
        <color auto="1"/>
      </top>
      <bottom style="dashed">
        <color auto="1"/>
      </bottom>
      <diagonal/>
    </border>
    <border>
      <left/>
      <right/>
      <top style="dashed">
        <color auto="1"/>
      </top>
      <bottom style="dashed">
        <color auto="1"/>
      </bottom>
      <diagonal/>
    </border>
    <border>
      <left/>
      <right style="thin">
        <color auto="1"/>
      </right>
      <top/>
      <bottom style="dashed">
        <color auto="1"/>
      </bottom>
      <diagonal/>
    </border>
    <border>
      <left/>
      <right style="thin">
        <color auto="1"/>
      </right>
      <top style="dotted">
        <color auto="1"/>
      </top>
      <bottom style="dotted">
        <color auto="1"/>
      </bottom>
      <diagonal/>
    </border>
    <border>
      <left style="thin">
        <color auto="1"/>
      </left>
      <right/>
      <top style="dashed">
        <color auto="1"/>
      </top>
      <bottom style="dashed">
        <color auto="1"/>
      </bottom>
      <diagonal/>
    </border>
    <border>
      <left/>
      <right style="thin">
        <color auto="1"/>
      </right>
      <top/>
      <bottom style="thin">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auto="1"/>
      </right>
      <top style="thin">
        <color indexed="64"/>
      </top>
      <bottom style="dotted">
        <color auto="1"/>
      </bottom>
      <diagonal/>
    </border>
    <border>
      <left/>
      <right style="thin">
        <color auto="1"/>
      </right>
      <top style="thin">
        <color auto="1"/>
      </top>
      <bottom/>
      <diagonal/>
    </border>
    <border>
      <left style="thin">
        <color indexed="64"/>
      </left>
      <right/>
      <top style="medium">
        <color auto="1"/>
      </top>
      <bottom style="medium">
        <color auto="1"/>
      </bottom>
      <diagonal/>
    </border>
    <border>
      <left style="thin">
        <color indexed="64"/>
      </left>
      <right/>
      <top style="medium">
        <color auto="1"/>
      </top>
      <bottom style="thin">
        <color indexed="64"/>
      </bottom>
      <diagonal/>
    </border>
    <border>
      <left style="thin">
        <color indexed="64"/>
      </left>
      <right style="thin">
        <color indexed="64"/>
      </right>
      <top style="thin">
        <color indexed="64"/>
      </top>
      <bottom style="dashed">
        <color auto="1"/>
      </bottom>
      <diagonal/>
    </border>
  </borders>
  <cellStyleXfs count="7">
    <xf numFmtId="0" fontId="0" fillId="0" borderId="0"/>
    <xf numFmtId="0" fontId="1" fillId="0" borderId="0"/>
    <xf numFmtId="166" fontId="1" fillId="0" borderId="0" applyFont="0" applyFill="0" applyBorder="0" applyAlignment="0" applyProtection="0"/>
    <xf numFmtId="167" fontId="1" fillId="0" borderId="0" applyFont="0" applyFill="0" applyBorder="0" applyAlignment="0" applyProtection="0"/>
    <xf numFmtId="0" fontId="3" fillId="0" borderId="0"/>
    <xf numFmtId="164" fontId="3" fillId="0" borderId="0" applyFont="0" applyFill="0" applyBorder="0" applyAlignment="0" applyProtection="0"/>
    <xf numFmtId="44" fontId="3" fillId="0" borderId="0" applyFont="0" applyFill="0" applyBorder="0" applyAlignment="0" applyProtection="0"/>
  </cellStyleXfs>
  <cellXfs count="207">
    <xf numFmtId="0" fontId="0" fillId="0" borderId="0" xfId="0"/>
    <xf numFmtId="168" fontId="4" fillId="2" borderId="2" xfId="0" applyNumberFormat="1" applyFont="1" applyFill="1" applyBorder="1" applyAlignment="1" applyProtection="1">
      <alignment vertical="top" wrapText="1"/>
      <protection locked="0"/>
    </xf>
    <xf numFmtId="170" fontId="4" fillId="2" borderId="2" xfId="0" applyNumberFormat="1" applyFont="1" applyFill="1" applyBorder="1" applyAlignment="1" applyProtection="1">
      <alignment vertical="top" wrapText="1"/>
      <protection locked="0"/>
    </xf>
    <xf numFmtId="10" fontId="4" fillId="2" borderId="2" xfId="0" applyNumberFormat="1" applyFont="1" applyFill="1" applyBorder="1" applyAlignment="1" applyProtection="1">
      <alignment vertical="top" wrapText="1"/>
      <protection locked="0"/>
    </xf>
    <xf numFmtId="171" fontId="4" fillId="2" borderId="2" xfId="0" applyNumberFormat="1" applyFont="1" applyFill="1" applyBorder="1" applyAlignment="1" applyProtection="1">
      <alignment vertical="top" wrapText="1"/>
      <protection locked="0"/>
    </xf>
    <xf numFmtId="1" fontId="4" fillId="2" borderId="2" xfId="0" applyNumberFormat="1" applyFont="1" applyFill="1" applyBorder="1" applyAlignment="1" applyProtection="1">
      <alignment vertical="top" wrapText="1"/>
      <protection locked="0"/>
    </xf>
    <xf numFmtId="0" fontId="1" fillId="0" borderId="0" xfId="1" applyAlignment="1" applyProtection="1">
      <alignment vertical="top"/>
    </xf>
    <xf numFmtId="0" fontId="10" fillId="0" borderId="0" xfId="1" applyFont="1" applyBorder="1" applyAlignment="1" applyProtection="1">
      <alignment vertical="top"/>
    </xf>
    <xf numFmtId="0" fontId="1" fillId="0" borderId="0" xfId="1" applyFont="1" applyBorder="1" applyAlignment="1" applyProtection="1">
      <alignment vertical="top"/>
    </xf>
    <xf numFmtId="0" fontId="10" fillId="0" borderId="0" xfId="1" applyFont="1" applyAlignment="1" applyProtection="1">
      <alignment vertical="center"/>
    </xf>
    <xf numFmtId="0" fontId="10" fillId="0" borderId="0" xfId="1" applyFont="1" applyAlignment="1" applyProtection="1">
      <alignment vertical="top"/>
    </xf>
    <xf numFmtId="0" fontId="10" fillId="0" borderId="0" xfId="1" applyFont="1" applyBorder="1" applyAlignment="1" applyProtection="1">
      <alignment horizontal="left" vertical="top"/>
    </xf>
    <xf numFmtId="0" fontId="1" fillId="0" borderId="0" xfId="1" applyFont="1" applyBorder="1" applyAlignment="1" applyProtection="1">
      <alignment horizontal="left" vertical="top"/>
    </xf>
    <xf numFmtId="0" fontId="1" fillId="0" borderId="0" xfId="1" applyFont="1" applyBorder="1" applyAlignment="1" applyProtection="1">
      <alignment horizontal="center" vertical="top"/>
    </xf>
    <xf numFmtId="0" fontId="1" fillId="0" borderId="0" xfId="1" applyBorder="1" applyAlignment="1" applyProtection="1">
      <alignment vertical="top"/>
    </xf>
    <xf numFmtId="0" fontId="10" fillId="0" borderId="0" xfId="1" applyFont="1" applyFill="1" applyAlignment="1" applyProtection="1">
      <alignment vertical="top"/>
    </xf>
    <xf numFmtId="0" fontId="1" fillId="0" borderId="0" xfId="1" applyFill="1" applyAlignment="1" applyProtection="1">
      <alignment vertical="top"/>
    </xf>
    <xf numFmtId="165" fontId="4" fillId="2" borderId="2" xfId="0" applyNumberFormat="1" applyFont="1" applyFill="1" applyBorder="1" applyAlignment="1" applyProtection="1">
      <alignment vertical="top" wrapText="1"/>
      <protection locked="0"/>
    </xf>
    <xf numFmtId="0" fontId="0" fillId="0" borderId="0" xfId="0" applyBorder="1" applyAlignment="1" applyProtection="1">
      <alignment vertical="top"/>
    </xf>
    <xf numFmtId="0" fontId="1" fillId="0" borderId="0" xfId="1" applyFont="1" applyAlignment="1" applyProtection="1">
      <alignment vertical="top"/>
    </xf>
    <xf numFmtId="0" fontId="5" fillId="0" borderId="13" xfId="0" applyFont="1" applyBorder="1" applyAlignment="1" applyProtection="1">
      <alignment horizontal="center" vertical="top" wrapText="1"/>
    </xf>
    <xf numFmtId="0" fontId="5" fillId="0" borderId="10" xfId="0" applyFont="1" applyBorder="1" applyAlignment="1" applyProtection="1">
      <alignment horizontal="center" vertical="top" wrapText="1"/>
    </xf>
    <xf numFmtId="0" fontId="5" fillId="0" borderId="4" xfId="0" applyFont="1" applyBorder="1" applyAlignment="1" applyProtection="1">
      <alignment horizontal="center" vertical="top" wrapText="1"/>
    </xf>
    <xf numFmtId="0" fontId="5" fillId="0" borderId="19" xfId="0" applyFont="1" applyBorder="1" applyAlignment="1" applyProtection="1">
      <alignment vertical="top"/>
    </xf>
    <xf numFmtId="0" fontId="5" fillId="0" borderId="20" xfId="0" applyFont="1" applyBorder="1" applyAlignment="1" applyProtection="1">
      <alignment vertical="top" wrapText="1"/>
    </xf>
    <xf numFmtId="0" fontId="0" fillId="0" borderId="20" xfId="0" applyBorder="1" applyAlignment="1" applyProtection="1">
      <alignment vertical="top" wrapText="1"/>
    </xf>
    <xf numFmtId="0" fontId="5" fillId="0" borderId="16" xfId="0" applyFont="1" applyBorder="1" applyAlignment="1" applyProtection="1">
      <alignment vertical="top"/>
    </xf>
    <xf numFmtId="0" fontId="5" fillId="0" borderId="17" xfId="0" applyFont="1" applyBorder="1" applyAlignment="1" applyProtection="1">
      <alignment vertical="top"/>
    </xf>
    <xf numFmtId="0" fontId="5" fillId="0" borderId="17" xfId="0" applyFont="1" applyBorder="1" applyAlignment="1" applyProtection="1">
      <alignment horizontal="center" vertical="top" wrapText="1"/>
    </xf>
    <xf numFmtId="0" fontId="5" fillId="0" borderId="18" xfId="0" applyFont="1" applyBorder="1" applyAlignment="1" applyProtection="1">
      <alignment vertical="top"/>
    </xf>
    <xf numFmtId="0" fontId="5" fillId="0" borderId="0" xfId="0" applyFont="1" applyBorder="1" applyAlignment="1" applyProtection="1">
      <alignment horizontal="right" vertical="top"/>
    </xf>
    <xf numFmtId="0" fontId="5" fillId="0" borderId="8" xfId="0" applyFont="1" applyBorder="1" applyAlignment="1" applyProtection="1">
      <alignment vertical="top" wrapText="1"/>
    </xf>
    <xf numFmtId="0" fontId="0" fillId="0" borderId="8" xfId="0" applyBorder="1" applyAlignment="1" applyProtection="1">
      <alignment vertical="top" wrapText="1"/>
    </xf>
    <xf numFmtId="0" fontId="5" fillId="0" borderId="12" xfId="0" applyFont="1" applyBorder="1" applyAlignment="1" applyProtection="1">
      <alignment horizontal="center" vertical="top" wrapText="1"/>
    </xf>
    <xf numFmtId="3" fontId="5" fillId="0" borderId="0" xfId="0" applyNumberFormat="1" applyFont="1" applyBorder="1" applyAlignment="1" applyProtection="1">
      <alignment vertical="top"/>
    </xf>
    <xf numFmtId="3" fontId="5" fillId="0" borderId="0" xfId="0" applyNumberFormat="1" applyFont="1" applyBorder="1" applyAlignment="1" applyProtection="1">
      <alignment vertical="top" wrapText="1"/>
    </xf>
    <xf numFmtId="4" fontId="5" fillId="0" borderId="20" xfId="0" applyNumberFormat="1" applyFont="1" applyBorder="1" applyAlignment="1" applyProtection="1">
      <alignment vertical="top"/>
    </xf>
    <xf numFmtId="0" fontId="5" fillId="0" borderId="21" xfId="0" applyFont="1" applyBorder="1" applyAlignment="1" applyProtection="1">
      <alignment horizontal="center" vertical="top"/>
    </xf>
    <xf numFmtId="0" fontId="5" fillId="0" borderId="21" xfId="0" applyFont="1" applyBorder="1" applyAlignment="1" applyProtection="1">
      <alignment vertical="top"/>
    </xf>
    <xf numFmtId="168" fontId="4" fillId="0" borderId="20" xfId="1" applyNumberFormat="1" applyFont="1" applyBorder="1" applyAlignment="1" applyProtection="1">
      <alignment vertical="top" wrapText="1"/>
    </xf>
    <xf numFmtId="10" fontId="4" fillId="0" borderId="0" xfId="1" applyNumberFormat="1" applyFont="1" applyBorder="1" applyAlignment="1" applyProtection="1">
      <alignment vertical="top" wrapText="1"/>
    </xf>
    <xf numFmtId="10" fontId="5" fillId="0" borderId="0" xfId="0" applyNumberFormat="1" applyFont="1" applyBorder="1" applyAlignment="1" applyProtection="1">
      <alignment horizontal="center" vertical="top"/>
    </xf>
    <xf numFmtId="10" fontId="5" fillId="0" borderId="14" xfId="0" applyNumberFormat="1" applyFont="1" applyBorder="1" applyAlignment="1" applyProtection="1">
      <alignment vertical="top"/>
    </xf>
    <xf numFmtId="10" fontId="5" fillId="0" borderId="0" xfId="0" applyNumberFormat="1" applyFont="1" applyBorder="1" applyAlignment="1" applyProtection="1">
      <alignment vertical="top"/>
    </xf>
    <xf numFmtId="14" fontId="5" fillId="0" borderId="0" xfId="0" applyNumberFormat="1" applyFont="1" applyBorder="1" applyAlignment="1" applyProtection="1">
      <alignment vertical="top"/>
    </xf>
    <xf numFmtId="0" fontId="6" fillId="0" borderId="7" xfId="0" applyFont="1" applyBorder="1" applyAlignment="1" applyProtection="1">
      <alignment vertical="top"/>
    </xf>
    <xf numFmtId="0" fontId="6" fillId="0" borderId="8" xfId="0" applyFont="1" applyBorder="1" applyAlignment="1" applyProtection="1">
      <alignment vertical="top"/>
    </xf>
    <xf numFmtId="0" fontId="6" fillId="0" borderId="15" xfId="0" applyFont="1" applyBorder="1" applyAlignment="1" applyProtection="1">
      <alignment vertical="top"/>
    </xf>
    <xf numFmtId="10" fontId="6" fillId="0" borderId="8" xfId="0" applyNumberFormat="1" applyFont="1" applyBorder="1" applyAlignment="1" applyProtection="1">
      <alignment vertical="top"/>
    </xf>
    <xf numFmtId="0" fontId="6" fillId="0" borderId="0" xfId="0" applyFont="1" applyAlignment="1" applyProtection="1">
      <alignment vertical="top"/>
    </xf>
    <xf numFmtId="10" fontId="6" fillId="0" borderId="0" xfId="0" applyNumberFormat="1" applyFont="1" applyAlignment="1" applyProtection="1">
      <alignment vertical="top"/>
    </xf>
    <xf numFmtId="0" fontId="6" fillId="0" borderId="3" xfId="0" applyFont="1" applyBorder="1" applyAlignment="1" applyProtection="1">
      <alignment vertical="top"/>
    </xf>
    <xf numFmtId="0" fontId="6" fillId="0" borderId="4" xfId="0" applyFont="1" applyBorder="1" applyAlignment="1" applyProtection="1">
      <alignment vertical="top"/>
    </xf>
    <xf numFmtId="0" fontId="6" fillId="0" borderId="12" xfId="0" applyFont="1" applyBorder="1" applyAlignment="1" applyProtection="1">
      <alignment vertical="top"/>
    </xf>
    <xf numFmtId="10" fontId="6" fillId="0" borderId="4" xfId="0" applyNumberFormat="1" applyFont="1" applyBorder="1" applyAlignment="1" applyProtection="1">
      <alignment vertical="top"/>
    </xf>
    <xf numFmtId="170" fontId="5" fillId="0" borderId="0" xfId="0" applyNumberFormat="1" applyFont="1" applyBorder="1" applyAlignment="1" applyProtection="1">
      <alignment vertical="top"/>
    </xf>
    <xf numFmtId="171" fontId="5" fillId="0" borderId="0" xfId="0" applyNumberFormat="1" applyFont="1" applyBorder="1" applyAlignment="1" applyProtection="1">
      <alignment vertical="top"/>
    </xf>
    <xf numFmtId="0" fontId="5" fillId="0" borderId="0" xfId="0" applyFont="1" applyBorder="1" applyAlignment="1" applyProtection="1">
      <alignment horizontal="left" vertical="top"/>
    </xf>
    <xf numFmtId="165" fontId="5" fillId="0" borderId="0" xfId="0" applyNumberFormat="1" applyFont="1" applyBorder="1" applyAlignment="1" applyProtection="1">
      <alignment vertical="top"/>
    </xf>
    <xf numFmtId="0" fontId="5" fillId="0" borderId="0" xfId="0" applyFont="1" applyAlignment="1" applyProtection="1">
      <alignment horizontal="right" vertical="top"/>
    </xf>
    <xf numFmtId="165" fontId="5" fillId="0" borderId="0" xfId="0" applyNumberFormat="1" applyFont="1" applyAlignment="1" applyProtection="1">
      <alignment vertical="top"/>
    </xf>
    <xf numFmtId="169" fontId="5" fillId="0" borderId="14" xfId="0" applyNumberFormat="1" applyFont="1" applyBorder="1" applyAlignment="1" applyProtection="1">
      <alignment vertical="top"/>
    </xf>
    <xf numFmtId="169" fontId="5" fillId="0" borderId="0" xfId="0" applyNumberFormat="1" applyFont="1" applyBorder="1" applyAlignment="1" applyProtection="1">
      <alignment vertical="top"/>
    </xf>
    <xf numFmtId="165" fontId="5" fillId="0" borderId="20" xfId="0" applyNumberFormat="1" applyFont="1" applyBorder="1" applyAlignment="1" applyProtection="1">
      <alignment horizontal="center" vertical="top" wrapText="1"/>
    </xf>
    <xf numFmtId="165" fontId="7" fillId="0" borderId="0" xfId="0" applyNumberFormat="1" applyFont="1" applyBorder="1" applyAlignment="1" applyProtection="1">
      <alignment horizontal="center" vertical="top" wrapText="1"/>
    </xf>
    <xf numFmtId="1" fontId="5" fillId="0" borderId="0" xfId="0" applyNumberFormat="1" applyFont="1" applyBorder="1" applyAlignment="1" applyProtection="1">
      <alignment vertical="top"/>
    </xf>
    <xf numFmtId="0" fontId="5" fillId="0" borderId="20" xfId="0" applyFont="1" applyBorder="1" applyAlignment="1" applyProtection="1">
      <alignment horizontal="center" vertical="top"/>
    </xf>
    <xf numFmtId="165" fontId="5" fillId="0" borderId="20" xfId="0" applyNumberFormat="1" applyFont="1" applyBorder="1" applyAlignment="1" applyProtection="1">
      <alignment vertical="top"/>
    </xf>
    <xf numFmtId="10" fontId="5" fillId="0" borderId="0" xfId="0" applyNumberFormat="1" applyFont="1" applyAlignment="1" applyProtection="1">
      <alignment vertical="top"/>
    </xf>
    <xf numFmtId="14" fontId="5" fillId="0" borderId="0" xfId="0" applyNumberFormat="1" applyFont="1" applyBorder="1" applyAlignment="1" applyProtection="1">
      <alignment horizontal="left" vertical="top"/>
    </xf>
    <xf numFmtId="0" fontId="13" fillId="0" borderId="11" xfId="0" applyFont="1" applyBorder="1" applyAlignment="1" applyProtection="1">
      <alignment vertical="top"/>
    </xf>
    <xf numFmtId="0" fontId="5" fillId="0" borderId="0" xfId="0" applyFont="1" applyBorder="1" applyAlignment="1" applyProtection="1">
      <alignment horizontal="center" vertical="top"/>
    </xf>
    <xf numFmtId="0" fontId="5" fillId="0" borderId="38" xfId="0" applyFont="1" applyBorder="1" applyAlignment="1" applyProtection="1">
      <alignment vertical="top"/>
    </xf>
    <xf numFmtId="0" fontId="0" fillId="0" borderId="0" xfId="0" applyBorder="1" applyAlignment="1" applyProtection="1">
      <alignment horizontal="left" vertical="top" wrapText="1"/>
    </xf>
    <xf numFmtId="165" fontId="5" fillId="0" borderId="0" xfId="0" applyNumberFormat="1" applyFont="1" applyBorder="1" applyAlignment="1" applyProtection="1">
      <alignment horizontal="center" vertical="top" wrapText="1"/>
    </xf>
    <xf numFmtId="0" fontId="5" fillId="0" borderId="0" xfId="0" applyFont="1" applyAlignment="1" applyProtection="1">
      <alignment horizontal="center" vertical="top" wrapText="1"/>
    </xf>
    <xf numFmtId="0" fontId="5" fillId="0" borderId="0" xfId="0" applyFont="1" applyAlignment="1" applyProtection="1">
      <alignment horizontal="centerContinuous" vertical="top"/>
    </xf>
    <xf numFmtId="0" fontId="5" fillId="0" borderId="0" xfId="0" applyFont="1" applyBorder="1" applyAlignment="1" applyProtection="1">
      <alignment horizontal="centerContinuous" vertical="top"/>
    </xf>
    <xf numFmtId="10" fontId="5" fillId="0" borderId="0" xfId="0" applyNumberFormat="1" applyFont="1" applyAlignment="1" applyProtection="1">
      <alignment horizontal="centerContinuous" vertical="top"/>
    </xf>
    <xf numFmtId="165" fontId="5" fillId="0" borderId="0" xfId="0" applyNumberFormat="1" applyFont="1" applyBorder="1" applyAlignment="1" applyProtection="1">
      <alignment vertical="top" wrapText="1"/>
    </xf>
    <xf numFmtId="0" fontId="5" fillId="0" borderId="0" xfId="0" applyFont="1" applyFill="1" applyBorder="1" applyAlignment="1" applyProtection="1">
      <alignment vertical="top"/>
    </xf>
    <xf numFmtId="10" fontId="5" fillId="0" borderId="0" xfId="0" applyNumberFormat="1" applyFont="1" applyFill="1" applyBorder="1" applyAlignment="1" applyProtection="1">
      <alignment vertical="top"/>
    </xf>
    <xf numFmtId="165" fontId="5" fillId="0" borderId="0" xfId="0" applyNumberFormat="1" applyFont="1" applyFill="1" applyBorder="1" applyAlignment="1" applyProtection="1">
      <alignment vertical="top"/>
    </xf>
    <xf numFmtId="0" fontId="5" fillId="0" borderId="0" xfId="0" applyFont="1" applyFill="1" applyBorder="1" applyAlignment="1" applyProtection="1">
      <alignment horizontal="center" vertical="top"/>
    </xf>
    <xf numFmtId="170" fontId="5" fillId="0" borderId="0" xfId="0" applyNumberFormat="1" applyFont="1" applyFill="1" applyBorder="1" applyAlignment="1" applyProtection="1">
      <alignment vertical="top"/>
    </xf>
    <xf numFmtId="0" fontId="5" fillId="0" borderId="0" xfId="0" applyFont="1" applyFill="1" applyBorder="1" applyAlignment="1" applyProtection="1">
      <alignment horizontal="right" vertical="top"/>
    </xf>
    <xf numFmtId="0" fontId="5" fillId="0" borderId="20" xfId="0" applyFont="1" applyBorder="1" applyAlignment="1" applyProtection="1">
      <alignment vertical="top"/>
    </xf>
    <xf numFmtId="165" fontId="5" fillId="0" borderId="1" xfId="0" applyNumberFormat="1" applyFont="1" applyBorder="1" applyAlignment="1" applyProtection="1">
      <alignment vertical="top"/>
    </xf>
    <xf numFmtId="0" fontId="5" fillId="0" borderId="20" xfId="0" applyFont="1" applyBorder="1" applyAlignment="1" applyProtection="1">
      <alignment horizontal="center" vertical="top" wrapText="1"/>
    </xf>
    <xf numFmtId="0" fontId="5" fillId="0" borderId="42" xfId="0" applyFont="1" applyBorder="1" applyAlignment="1" applyProtection="1">
      <alignment vertical="top"/>
    </xf>
    <xf numFmtId="0" fontId="5" fillId="0" borderId="43" xfId="0" applyFont="1" applyBorder="1" applyAlignment="1" applyProtection="1">
      <alignment vertical="top"/>
    </xf>
    <xf numFmtId="0" fontId="5" fillId="0" borderId="43" xfId="0" applyFont="1" applyBorder="1" applyAlignment="1" applyProtection="1">
      <alignment horizontal="center" vertical="top"/>
    </xf>
    <xf numFmtId="165" fontId="5" fillId="0" borderId="43" xfId="0" applyNumberFormat="1" applyFont="1" applyBorder="1" applyAlignment="1" applyProtection="1">
      <alignment vertical="top"/>
    </xf>
    <xf numFmtId="0" fontId="5" fillId="0" borderId="44" xfId="0" applyFont="1" applyBorder="1" applyAlignment="1" applyProtection="1">
      <alignment horizontal="center" vertical="top"/>
    </xf>
    <xf numFmtId="0" fontId="5" fillId="0" borderId="8" xfId="0" applyFont="1" applyBorder="1" applyAlignment="1" applyProtection="1">
      <alignment horizontal="center" vertical="top"/>
    </xf>
    <xf numFmtId="0" fontId="5" fillId="0" borderId="5"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0" xfId="0" applyFont="1" applyAlignment="1" applyProtection="1">
      <alignment horizontal="left" vertical="center"/>
    </xf>
    <xf numFmtId="0" fontId="5" fillId="0" borderId="14" xfId="0" applyFont="1" applyBorder="1" applyAlignment="1" applyProtection="1">
      <alignment horizontal="left" vertical="center"/>
    </xf>
    <xf numFmtId="165" fontId="5" fillId="0" borderId="0" xfId="0" applyNumberFormat="1" applyFont="1" applyBorder="1" applyAlignment="1" applyProtection="1">
      <alignment horizontal="left" vertical="center" wrapText="1"/>
    </xf>
    <xf numFmtId="0" fontId="0" fillId="0" borderId="0" xfId="0" applyFont="1" applyBorder="1" applyAlignment="1" applyProtection="1">
      <alignment vertical="top"/>
    </xf>
    <xf numFmtId="0" fontId="1" fillId="0" borderId="0" xfId="0" applyFont="1" applyBorder="1" applyAlignment="1" applyProtection="1">
      <alignment vertical="top"/>
    </xf>
    <xf numFmtId="0" fontId="14" fillId="0" borderId="0" xfId="0" applyFont="1" applyAlignment="1" applyProtection="1">
      <alignment vertical="top"/>
    </xf>
    <xf numFmtId="0" fontId="14" fillId="0" borderId="5" xfId="0" applyFont="1" applyBorder="1" applyAlignment="1" applyProtection="1">
      <alignment vertical="top"/>
    </xf>
    <xf numFmtId="0" fontId="14" fillId="0" borderId="0" xfId="0" applyFont="1" applyBorder="1" applyAlignment="1" applyProtection="1">
      <alignment vertical="top"/>
    </xf>
    <xf numFmtId="0" fontId="14" fillId="0" borderId="0" xfId="0" applyFont="1" applyBorder="1" applyAlignment="1" applyProtection="1">
      <alignment horizontal="center" vertical="top"/>
    </xf>
    <xf numFmtId="0" fontId="14" fillId="0" borderId="14" xfId="0" applyFont="1" applyBorder="1" applyAlignment="1" applyProtection="1">
      <alignment vertical="top"/>
    </xf>
    <xf numFmtId="0" fontId="5" fillId="0" borderId="0" xfId="0" applyFont="1" applyAlignment="1" applyProtection="1">
      <alignment vertical="top"/>
    </xf>
    <xf numFmtId="0" fontId="5" fillId="0" borderId="3" xfId="0" applyFont="1" applyBorder="1" applyAlignment="1" applyProtection="1">
      <alignment vertical="top"/>
    </xf>
    <xf numFmtId="0" fontId="5" fillId="0" borderId="4" xfId="0" applyFont="1" applyBorder="1" applyAlignment="1" applyProtection="1">
      <alignment vertical="top"/>
    </xf>
    <xf numFmtId="0" fontId="5" fillId="0" borderId="45" xfId="0" applyFont="1" applyBorder="1" applyAlignment="1" applyProtection="1">
      <alignment vertical="top"/>
    </xf>
    <xf numFmtId="0" fontId="5" fillId="0" borderId="5" xfId="0" applyFont="1" applyBorder="1" applyAlignment="1" applyProtection="1">
      <alignment vertical="top"/>
    </xf>
    <xf numFmtId="0" fontId="5" fillId="0" borderId="0" xfId="0" applyFont="1" applyBorder="1" applyAlignment="1" applyProtection="1">
      <alignment vertical="top"/>
    </xf>
    <xf numFmtId="0" fontId="5" fillId="0" borderId="7" xfId="0" applyFont="1" applyBorder="1" applyAlignment="1" applyProtection="1">
      <alignment vertical="top"/>
    </xf>
    <xf numFmtId="0" fontId="5" fillId="0" borderId="8" xfId="0" applyFont="1" applyBorder="1" applyAlignment="1" applyProtection="1">
      <alignment vertical="top"/>
    </xf>
    <xf numFmtId="0" fontId="5" fillId="0" borderId="14" xfId="0" applyFont="1" applyBorder="1" applyAlignment="1" applyProtection="1">
      <alignment vertical="top"/>
    </xf>
    <xf numFmtId="0" fontId="5" fillId="0" borderId="6" xfId="0" applyFont="1" applyBorder="1" applyAlignment="1" applyProtection="1">
      <alignment vertical="top"/>
    </xf>
    <xf numFmtId="0" fontId="5" fillId="0" borderId="15" xfId="0" applyFont="1" applyBorder="1" applyAlignment="1" applyProtection="1">
      <alignment vertical="top"/>
    </xf>
    <xf numFmtId="0" fontId="5" fillId="0" borderId="41" xfId="0" applyFont="1" applyBorder="1" applyAlignment="1" applyProtection="1">
      <alignment vertical="top"/>
    </xf>
    <xf numFmtId="0" fontId="5" fillId="0" borderId="12" xfId="0" applyFont="1" applyBorder="1" applyAlignment="1" applyProtection="1">
      <alignment vertical="top"/>
    </xf>
    <xf numFmtId="0" fontId="5" fillId="0" borderId="41" xfId="0" applyFont="1" applyBorder="1" applyAlignment="1" applyProtection="1">
      <alignment horizontal="center" vertical="top"/>
    </xf>
    <xf numFmtId="165" fontId="5" fillId="0" borderId="5" xfId="0" applyNumberFormat="1" applyFont="1" applyBorder="1" applyAlignment="1" applyProtection="1">
      <alignment vertical="top"/>
    </xf>
    <xf numFmtId="165" fontId="5" fillId="0" borderId="46" xfId="0" applyNumberFormat="1" applyFont="1" applyBorder="1" applyAlignment="1" applyProtection="1">
      <alignment vertical="top"/>
    </xf>
    <xf numFmtId="3" fontId="5" fillId="0" borderId="47" xfId="0" applyNumberFormat="1" applyFont="1" applyBorder="1" applyAlignment="1" applyProtection="1">
      <alignment vertical="top"/>
    </xf>
    <xf numFmtId="0" fontId="5" fillId="0" borderId="48" xfId="0" applyFont="1" applyBorder="1" applyAlignment="1" applyProtection="1">
      <alignment vertical="top"/>
    </xf>
    <xf numFmtId="0" fontId="2" fillId="2" borderId="2" xfId="1" applyFont="1" applyFill="1" applyBorder="1" applyAlignment="1" applyProtection="1">
      <alignment horizontal="left" vertical="center" wrapText="1"/>
      <protection locked="0"/>
    </xf>
    <xf numFmtId="0" fontId="11" fillId="2" borderId="2" xfId="1" applyFont="1" applyFill="1" applyBorder="1" applyAlignment="1" applyProtection="1">
      <alignment horizontal="left" vertical="center" wrapText="1"/>
      <protection locked="0"/>
    </xf>
    <xf numFmtId="0" fontId="1" fillId="0" borderId="0" xfId="0" applyFont="1" applyBorder="1" applyAlignment="1" applyProtection="1">
      <alignment vertical="top" wrapText="1"/>
    </xf>
    <xf numFmtId="0" fontId="5" fillId="0" borderId="0" xfId="0" applyFont="1" applyAlignment="1" applyProtection="1">
      <alignment vertical="top" wrapText="1"/>
    </xf>
    <xf numFmtId="0" fontId="0" fillId="0" borderId="0" xfId="0" applyAlignment="1" applyProtection="1">
      <alignment vertical="top" wrapText="1"/>
    </xf>
    <xf numFmtId="0" fontId="5" fillId="0" borderId="0" xfId="0" applyFont="1" applyBorder="1" applyAlignment="1" applyProtection="1">
      <alignment vertical="top" wrapText="1"/>
    </xf>
    <xf numFmtId="168" fontId="4" fillId="0" borderId="0" xfId="1" applyNumberFormat="1" applyFont="1" applyBorder="1" applyAlignment="1" applyProtection="1">
      <alignment vertical="top" wrapText="1"/>
    </xf>
    <xf numFmtId="0" fontId="0" fillId="0" borderId="0" xfId="0" applyAlignment="1" applyProtection="1">
      <alignment vertical="top"/>
    </xf>
    <xf numFmtId="0" fontId="0" fillId="0" borderId="0" xfId="0" applyBorder="1" applyAlignment="1" applyProtection="1">
      <alignment vertical="top" wrapText="1"/>
    </xf>
    <xf numFmtId="0" fontId="5" fillId="0" borderId="0" xfId="0" applyFont="1" applyBorder="1" applyAlignment="1" applyProtection="1">
      <alignment horizontal="left" vertical="top" wrapText="1"/>
    </xf>
    <xf numFmtId="165" fontId="4" fillId="0" borderId="0" xfId="0" applyNumberFormat="1" applyFont="1" applyFill="1" applyBorder="1" applyAlignment="1" applyProtection="1">
      <alignment vertical="top" wrapText="1"/>
    </xf>
    <xf numFmtId="165" fontId="4" fillId="0" borderId="2" xfId="0" applyNumberFormat="1" applyFont="1" applyFill="1" applyBorder="1" applyAlignment="1" applyProtection="1">
      <alignment vertical="top" wrapText="1"/>
    </xf>
    <xf numFmtId="10" fontId="4" fillId="0" borderId="0" xfId="0" applyNumberFormat="1" applyFont="1" applyFill="1" applyBorder="1" applyAlignment="1" applyProtection="1">
      <alignment vertical="top" wrapText="1"/>
    </xf>
    <xf numFmtId="0" fontId="2" fillId="2" borderId="2" xfId="1" applyFont="1" applyFill="1" applyBorder="1" applyAlignment="1" applyProtection="1">
      <alignment horizontal="left" vertical="center" wrapText="1"/>
      <protection locked="0"/>
    </xf>
    <xf numFmtId="0" fontId="11" fillId="0" borderId="2" xfId="1" applyFont="1" applyBorder="1" applyAlignment="1" applyProtection="1">
      <alignment horizontal="left" vertical="center" wrapText="1"/>
      <protection locked="0"/>
    </xf>
    <xf numFmtId="0" fontId="11" fillId="0" borderId="32" xfId="1" applyFont="1" applyBorder="1" applyAlignment="1" applyProtection="1">
      <alignment horizontal="left" vertical="center" wrapText="1"/>
      <protection locked="0"/>
    </xf>
    <xf numFmtId="0" fontId="8" fillId="0" borderId="8" xfId="1" applyFont="1" applyFill="1" applyBorder="1" applyAlignment="1" applyProtection="1">
      <alignment vertical="center" wrapText="1"/>
    </xf>
    <xf numFmtId="0" fontId="8" fillId="0" borderId="8" xfId="1" applyFont="1" applyBorder="1" applyAlignment="1" applyProtection="1">
      <alignment vertical="center" wrapText="1"/>
    </xf>
    <xf numFmtId="0" fontId="2" fillId="2" borderId="29" xfId="1" applyFont="1" applyFill="1" applyBorder="1" applyAlignment="1" applyProtection="1">
      <alignment horizontal="left" vertical="center" wrapText="1"/>
      <protection locked="0"/>
    </xf>
    <xf numFmtId="0" fontId="11" fillId="0" borderId="29" xfId="1" applyFont="1" applyBorder="1" applyAlignment="1" applyProtection="1">
      <alignment horizontal="left" vertical="center" wrapText="1"/>
      <protection locked="0"/>
    </xf>
    <xf numFmtId="0" fontId="11" fillId="0" borderId="30" xfId="1" applyFont="1" applyBorder="1" applyAlignment="1" applyProtection="1">
      <alignment horizontal="left" vertical="center" wrapText="1"/>
      <protection locked="0"/>
    </xf>
    <xf numFmtId="0" fontId="4" fillId="0" borderId="31" xfId="1" applyFont="1" applyBorder="1" applyAlignment="1" applyProtection="1">
      <alignment vertical="center" wrapText="1"/>
    </xf>
    <xf numFmtId="0" fontId="4" fillId="0" borderId="2" xfId="1" applyFont="1" applyBorder="1" applyAlignment="1" applyProtection="1">
      <alignment vertical="center" wrapText="1"/>
    </xf>
    <xf numFmtId="0" fontId="0" fillId="0" borderId="2" xfId="0" applyFont="1" applyBorder="1" applyAlignment="1" applyProtection="1">
      <alignment vertical="center" wrapText="1"/>
    </xf>
    <xf numFmtId="0" fontId="1" fillId="0" borderId="32" xfId="1" applyBorder="1" applyAlignment="1" applyProtection="1">
      <alignment horizontal="left" vertical="center" wrapText="1"/>
      <protection locked="0"/>
    </xf>
    <xf numFmtId="0" fontId="4" fillId="0" borderId="28" xfId="1" applyFont="1" applyBorder="1" applyAlignment="1" applyProtection="1">
      <alignment vertical="center" wrapText="1"/>
    </xf>
    <xf numFmtId="0" fontId="4" fillId="0" borderId="29" xfId="1" applyFont="1" applyBorder="1" applyAlignment="1" applyProtection="1">
      <alignment vertical="center" wrapText="1"/>
    </xf>
    <xf numFmtId="0" fontId="0" fillId="0" borderId="29" xfId="0" applyFont="1" applyBorder="1" applyAlignment="1" applyProtection="1">
      <alignment vertical="center" wrapText="1"/>
    </xf>
    <xf numFmtId="0" fontId="8" fillId="0" borderId="25" xfId="1" applyFont="1" applyFill="1" applyBorder="1" applyAlignment="1" applyProtection="1">
      <alignment vertical="center" wrapText="1"/>
    </xf>
    <xf numFmtId="0" fontId="9" fillId="0" borderId="26" xfId="1" applyFont="1" applyFill="1" applyBorder="1" applyAlignment="1" applyProtection="1">
      <alignment vertical="center" wrapText="1"/>
    </xf>
    <xf numFmtId="0" fontId="1" fillId="0" borderId="26" xfId="1" applyFill="1" applyBorder="1" applyAlignment="1" applyProtection="1">
      <alignment wrapText="1"/>
    </xf>
    <xf numFmtId="0" fontId="1" fillId="0" borderId="27" xfId="1" applyFill="1" applyBorder="1" applyAlignment="1" applyProtection="1">
      <alignment wrapText="1"/>
    </xf>
    <xf numFmtId="0" fontId="11" fillId="2" borderId="29" xfId="1" applyFont="1" applyFill="1" applyBorder="1" applyAlignment="1" applyProtection="1">
      <alignment horizontal="left" vertical="center" wrapText="1"/>
      <protection locked="0"/>
    </xf>
    <xf numFmtId="0" fontId="11" fillId="2" borderId="2" xfId="1" applyFont="1" applyFill="1" applyBorder="1" applyAlignment="1" applyProtection="1">
      <alignment horizontal="left" vertical="center" wrapText="1"/>
      <protection locked="0"/>
    </xf>
    <xf numFmtId="0" fontId="1" fillId="0" borderId="32" xfId="1" applyFont="1" applyBorder="1" applyAlignment="1" applyProtection="1">
      <alignment horizontal="left" vertical="center" wrapText="1"/>
      <protection locked="0"/>
    </xf>
    <xf numFmtId="0" fontId="11" fillId="2" borderId="34" xfId="1" applyFont="1" applyFill="1" applyBorder="1" applyAlignment="1" applyProtection="1">
      <alignment horizontal="left" vertical="center" wrapText="1"/>
      <protection locked="0"/>
    </xf>
    <xf numFmtId="0" fontId="11" fillId="0" borderId="34" xfId="1" applyFont="1" applyBorder="1" applyAlignment="1" applyProtection="1">
      <alignment horizontal="left" vertical="center" wrapText="1"/>
      <protection locked="0"/>
    </xf>
    <xf numFmtId="0" fontId="11" fillId="0" borderId="35" xfId="1" applyFont="1" applyBorder="1" applyAlignment="1" applyProtection="1">
      <alignment horizontal="left" vertical="center" wrapText="1"/>
      <protection locked="0"/>
    </xf>
    <xf numFmtId="0" fontId="4" fillId="0" borderId="33" xfId="1" applyFont="1" applyBorder="1" applyAlignment="1" applyProtection="1">
      <alignment vertical="center" wrapText="1"/>
    </xf>
    <xf numFmtId="0" fontId="4" fillId="0" borderId="34" xfId="1" applyFont="1" applyBorder="1" applyAlignment="1" applyProtection="1">
      <alignment vertical="center" wrapText="1"/>
    </xf>
    <xf numFmtId="0" fontId="0" fillId="0" borderId="34" xfId="0" applyFont="1" applyBorder="1" applyAlignment="1" applyProtection="1">
      <alignment vertical="center" wrapText="1"/>
    </xf>
    <xf numFmtId="3" fontId="2" fillId="2" borderId="22" xfId="1" applyNumberFormat="1" applyFont="1" applyFill="1" applyBorder="1" applyAlignment="1" applyProtection="1">
      <alignment horizontal="center" vertical="center" wrapText="1"/>
      <protection locked="0"/>
    </xf>
    <xf numFmtId="3" fontId="2" fillId="2" borderId="23" xfId="1" applyNumberFormat="1" applyFont="1" applyFill="1" applyBorder="1" applyAlignment="1" applyProtection="1">
      <alignment horizontal="center" vertical="center" wrapText="1"/>
      <protection locked="0"/>
    </xf>
    <xf numFmtId="3" fontId="2" fillId="2" borderId="39" xfId="1" applyNumberFormat="1" applyFont="1" applyFill="1" applyBorder="1" applyAlignment="1" applyProtection="1">
      <alignment horizontal="center" vertical="center" wrapText="1"/>
      <protection locked="0"/>
    </xf>
    <xf numFmtId="3" fontId="11" fillId="0" borderId="40" xfId="1" applyNumberFormat="1" applyFont="1" applyFill="1" applyBorder="1" applyAlignment="1" applyProtection="1">
      <alignment horizontal="center" vertical="center" wrapText="1"/>
    </xf>
    <xf numFmtId="3" fontId="11" fillId="0" borderId="37" xfId="1" applyNumberFormat="1" applyFont="1" applyFill="1" applyBorder="1" applyAlignment="1" applyProtection="1">
      <alignment horizontal="center" vertical="center" wrapText="1"/>
    </xf>
    <xf numFmtId="3" fontId="11" fillId="0" borderId="36" xfId="1" applyNumberFormat="1" applyFont="1" applyFill="1" applyBorder="1" applyAlignment="1" applyProtection="1">
      <alignment horizontal="center" vertical="center" wrapText="1"/>
    </xf>
    <xf numFmtId="0" fontId="0" fillId="2" borderId="20" xfId="0" applyFill="1" applyBorder="1" applyAlignment="1" applyProtection="1">
      <alignment vertical="top" wrapText="1"/>
      <protection locked="0"/>
    </xf>
    <xf numFmtId="0" fontId="0" fillId="0" borderId="20" xfId="0" applyBorder="1" applyAlignment="1" applyProtection="1">
      <alignment vertical="top" wrapText="1"/>
      <protection locked="0"/>
    </xf>
    <xf numFmtId="0" fontId="1" fillId="0" borderId="0" xfId="0" applyFont="1" applyBorder="1" applyAlignment="1" applyProtection="1">
      <alignment vertical="top" wrapText="1"/>
    </xf>
    <xf numFmtId="0" fontId="0" fillId="0" borderId="0" xfId="0" applyFont="1" applyAlignment="1" applyProtection="1">
      <alignment vertical="top" wrapText="1"/>
    </xf>
    <xf numFmtId="14" fontId="0" fillId="2" borderId="20" xfId="0" applyNumberFormat="1" applyFill="1" applyBorder="1" applyAlignment="1" applyProtection="1">
      <alignment vertical="top" wrapText="1"/>
      <protection locked="0"/>
    </xf>
    <xf numFmtId="14" fontId="2" fillId="2" borderId="34" xfId="1" applyNumberFormat="1" applyFont="1" applyFill="1" applyBorder="1" applyAlignment="1" applyProtection="1">
      <alignment horizontal="left" vertical="center" wrapText="1"/>
      <protection locked="0"/>
    </xf>
    <xf numFmtId="14" fontId="11" fillId="0" borderId="34" xfId="1" applyNumberFormat="1" applyFont="1" applyBorder="1" applyAlignment="1" applyProtection="1">
      <alignment horizontal="left" vertical="center" wrapText="1"/>
      <protection locked="0"/>
    </xf>
    <xf numFmtId="14" fontId="11" fillId="0" borderId="35" xfId="1" applyNumberFormat="1" applyFont="1" applyBorder="1" applyAlignment="1" applyProtection="1">
      <alignment horizontal="left" vertical="center" wrapText="1"/>
      <protection locked="0"/>
    </xf>
    <xf numFmtId="169" fontId="4" fillId="2" borderId="22" xfId="0" applyNumberFormat="1" applyFont="1" applyFill="1"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0" borderId="0" xfId="0" applyFont="1" applyAlignment="1" applyProtection="1">
      <alignment vertical="top" wrapText="1"/>
    </xf>
    <xf numFmtId="0" fontId="0" fillId="0" borderId="0" xfId="0"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xf>
    <xf numFmtId="0" fontId="14" fillId="0" borderId="0" xfId="0" applyFont="1" applyBorder="1" applyAlignment="1" applyProtection="1">
      <alignment horizontal="left" vertical="center" wrapText="1"/>
    </xf>
    <xf numFmtId="0" fontId="1" fillId="0" borderId="4" xfId="0" applyFont="1" applyBorder="1" applyAlignment="1" applyProtection="1">
      <alignment vertical="top" wrapText="1"/>
    </xf>
    <xf numFmtId="0" fontId="5" fillId="0" borderId="0" xfId="0" applyFont="1" applyBorder="1" applyAlignment="1" applyProtection="1">
      <alignment horizontal="left" vertical="center" wrapText="1"/>
    </xf>
    <xf numFmtId="0" fontId="0" fillId="0" borderId="0" xfId="0" applyAlignment="1" applyProtection="1">
      <alignment horizontal="left" vertical="center"/>
    </xf>
    <xf numFmtId="14" fontId="0" fillId="2" borderId="8" xfId="0" applyNumberFormat="1"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2" borderId="8" xfId="0" applyFill="1" applyBorder="1" applyAlignment="1" applyProtection="1">
      <alignment vertical="top" wrapText="1"/>
      <protection locked="0"/>
    </xf>
    <xf numFmtId="10" fontId="4" fillId="2" borderId="22" xfId="0" applyNumberFormat="1" applyFont="1" applyFill="1" applyBorder="1" applyAlignment="1" applyProtection="1">
      <alignment horizontal="lef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168" fontId="4" fillId="0" borderId="0" xfId="1" applyNumberFormat="1" applyFont="1" applyBorder="1" applyAlignment="1" applyProtection="1">
      <alignment vertical="top" wrapText="1"/>
    </xf>
    <xf numFmtId="0" fontId="12" fillId="0" borderId="9" xfId="0" applyFont="1" applyBorder="1" applyAlignment="1" applyProtection="1">
      <alignment vertical="top" wrapText="1"/>
    </xf>
    <xf numFmtId="0" fontId="0" fillId="0" borderId="10" xfId="0" applyBorder="1" applyAlignment="1" applyProtection="1">
      <alignment vertical="top" wrapText="1"/>
    </xf>
    <xf numFmtId="0" fontId="0" fillId="0" borderId="0" xfId="0" applyBorder="1" applyAlignment="1" applyProtection="1">
      <alignment vertical="top" wrapText="1"/>
    </xf>
    <xf numFmtId="0" fontId="0" fillId="0" borderId="0" xfId="0" applyBorder="1" applyAlignment="1" applyProtection="1">
      <alignment horizontal="left" vertical="center" wrapText="1"/>
    </xf>
    <xf numFmtId="0" fontId="0" fillId="0" borderId="0" xfId="0" applyBorder="1" applyAlignment="1" applyProtection="1">
      <alignment vertical="center" wrapText="1"/>
    </xf>
    <xf numFmtId="10" fontId="4" fillId="2" borderId="22" xfId="0" applyNumberFormat="1" applyFont="1" applyFill="1" applyBorder="1" applyAlignment="1" applyProtection="1">
      <alignment horizontal="center" vertical="top" wrapText="1"/>
      <protection locked="0"/>
    </xf>
    <xf numFmtId="10" fontId="4" fillId="2" borderId="23" xfId="0" applyNumberFormat="1" applyFont="1" applyFill="1" applyBorder="1" applyAlignment="1" applyProtection="1">
      <alignment horizontal="center" vertical="top" wrapText="1"/>
      <protection locked="0"/>
    </xf>
    <xf numFmtId="10" fontId="4" fillId="2" borderId="24" xfId="0" applyNumberFormat="1" applyFont="1" applyFill="1" applyBorder="1" applyAlignment="1" applyProtection="1">
      <alignment horizontal="center" vertical="top" wrapText="1"/>
      <protection locked="0"/>
    </xf>
    <xf numFmtId="0" fontId="5" fillId="0" borderId="0" xfId="0" applyFont="1" applyBorder="1" applyAlignment="1" applyProtection="1">
      <alignment horizontal="left" vertical="top" wrapText="1"/>
    </xf>
  </cellXfs>
  <cellStyles count="7">
    <cellStyle name="Euro" xfId="3" xr:uid="{00000000-0005-0000-0000-000000000000}"/>
    <cellStyle name="Komma 2" xfId="5" xr:uid="{00000000-0005-0000-0000-000001000000}"/>
    <cellStyle name="Standard" xfId="0" builtinId="0"/>
    <cellStyle name="Standard 2" xfId="1" xr:uid="{00000000-0005-0000-0000-000003000000}"/>
    <cellStyle name="Standard 3" xfId="4" xr:uid="{00000000-0005-0000-0000-000004000000}"/>
    <cellStyle name="Währung 2" xfId="6" xr:uid="{00000000-0005-0000-0000-000005000000}"/>
    <cellStyle name="Währung 3" xfId="2"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3_Kalk.Persk.Sachk.Erl."/>
      <sheetName val="Anl.3.0_Berichtigungen"/>
      <sheetName val="Bearbeitungshinweise"/>
      <sheetName val="Deckblatt"/>
      <sheetName val="Anl.0_Stammblatt"/>
      <sheetName val="Anl.1_Abr-tage"/>
      <sheetName val="Anl.2_Vergütungsdaten alt"/>
      <sheetName val="Anl.3.1_Kalk.Persk.-Heimleiter"/>
      <sheetName val="Anl.3.2.1_Kalk.Persk.-Fachp.A"/>
      <sheetName val="Anl.3.2.2_Kalk.Persk.-Sonst.A"/>
      <sheetName val="Anl.3.2.3Kalk.Persk.-Aush.A"/>
      <sheetName val="Anl.3.3.1_Kalk.Persk.-Fachp.B"/>
      <sheetName val="Anl.3.3.2_Kalk.Persk.-Sonst.B"/>
      <sheetName val="Anl.3.3.3_Kalk.Persk.-Aush.B"/>
      <sheetName val="Anl.3.4_Kalk.Persk.-Küche_HWL"/>
      <sheetName val="Anl.3.5_Kalk.Persk.-Reinigung"/>
      <sheetName val="Anl.3.6_Kalk.Persk.-Wäsche"/>
      <sheetName val="Anl.3.7_Kalk.Persk.-Verwaltung"/>
      <sheetName val="Anl.3.8_Kalk.Persk.-Hausmeister"/>
      <sheetName val="Anl.3.9_Kalk.Persk.-Prakt_Bufdi"/>
      <sheetName val="Anl.3.10_Kalk.Persk.-Sons.Pers."/>
      <sheetName val="Anl.4.1Kost.Erl.abgr.WH,GdTo.WH"/>
      <sheetName val="Anl.4.2Kost.Erl.abgr.Int.GdT"/>
      <sheetName val="Anl.5_Vergütungsberechnung"/>
      <sheetName val="Anl.6_Vergleichsberechnung"/>
      <sheetName val="Tabelle1"/>
      <sheetName val="Tabelle2"/>
      <sheetName val="Tabelle3"/>
      <sheetName val="Tabelle4"/>
      <sheetName val="Tabelle5"/>
      <sheetName val="Stammdaten"/>
      <sheetName val="A Flächen"/>
      <sheetName val="B_1 Gebäude Kaltmiete"/>
      <sheetName val="B_2 Infrastuktur Sondergebiet"/>
      <sheetName val="C_1 Nebenkosten"/>
      <sheetName val="C_2 Nebenkosten Sondergebiet"/>
      <sheetName val="D Ausstattungskosten"/>
      <sheetName val="E Mietberechnung"/>
      <sheetName val="Anlage Verwalt.kosten 2. BV"/>
      <sheetName val="Gesamt nach COBK"/>
      <sheetName val="Gesamt"/>
      <sheetName val="Sonstiges"/>
      <sheetName val="Übersicht KST"/>
      <sheetName val="Übersicht IK"/>
      <sheetName val="Datenbasis"/>
      <sheetName val="Kleinstanschaffungen"/>
      <sheetName val="Veranstaltungen"/>
      <sheetName val="Kontrolle"/>
      <sheetName val="Nebenrechnung"/>
      <sheetName val="Periodenfremder Aufwand"/>
      <sheetName val="Leitung  Verwaltung"/>
      <sheetName val="GuV"/>
      <sheetName val="Aufw. n. Kst"/>
      <sheetName val="noch aufzuteilen"/>
      <sheetName val="Bearbeitungshinweise Wohnen GdT"/>
      <sheetName val="T 1 Einzelnachweis Wohnen"/>
      <sheetName val="T 2 Einzelnachweis GdT"/>
      <sheetName val="T 3 Belegung Wohnen GdT"/>
      <sheetName val="AVR Caritas Neu"/>
      <sheetName val="Modul1"/>
      <sheetName val="1_Stammdaten"/>
      <sheetName val="2_Flächendaten"/>
      <sheetName val="3_IST-Kosten_Betriebskosten"/>
      <sheetName val="4_Aufstellung d.Kostenarten"/>
      <sheetName val="5_Ergebnisse_Berechnungen"/>
      <sheetName val="Nebenrechnungen"/>
      <sheetName val="ML Jugend- u. Behind.hilfe 2017"/>
      <sheetName val="Umsätze BW 2017"/>
      <sheetName val="Umsätze BW DA-DI 2017"/>
      <sheetName val="KJH BW Erlöse 2017_Jedox"/>
      <sheetName val="KJH SpFh Erlöse 2017_Jedox"/>
      <sheetName val="KJH BW Erlöse 2017"/>
      <sheetName val="KJH SpFh Erlöse 2017"/>
      <sheetName val="KJH Waldfrieden Erlöse 2017_Jed"/>
      <sheetName val="KJH Waldfrieden Erlöse 2017"/>
      <sheetName val="KJH Gedern Erlöse 2017_Jedox"/>
      <sheetName val="KJH Südhessen 2017_Jedox"/>
      <sheetName val="KJH Gedern Erlöse 2017"/>
      <sheetName val="KJH Südhessen 2017"/>
      <sheetName val="WVB Erlöse 2017_Jedox"/>
      <sheetName val="WVB Erlöse 2017"/>
      <sheetName val="WfbM Erlöse 2017_Jedox"/>
      <sheetName val="WfmB Erlöse 2017"/>
      <sheetName val="Aumühle WV 2017 Konten u.KST "/>
      <sheetName val="Aumühle Stat. Wohnen 2017"/>
      <sheetName val="Aumühle Wohnen gesamt 2017"/>
      <sheetName val="Invest.erträge + kosten (52)"/>
      <sheetName val="Instand. Geb. TA (52) 13-17"/>
      <sheetName val="Instand. BuG (52) 13-17 "/>
      <sheetName val="Instandhaltung (90) 13-17"/>
      <sheetName val="Hausmeister (52) 13-17"/>
      <sheetName val="Wartung (52) 13-17"/>
      <sheetName val="Wartung (90) 13-17"/>
      <sheetName val="Energiekosten"/>
      <sheetName val="Steuern, Abg., Vers."/>
      <sheetName val="Reinigung"/>
      <sheetName val="Personalkosten TD"/>
      <sheetName val="Personalkosten Reinigung"/>
      <sheetName val="Personalkosten Küche"/>
      <sheetName val="Stiftung"/>
      <sheetName val="Anteil Umlagen"/>
      <sheetName val="Aufschlüsselung"/>
      <sheetName val="Anteil Umlagen für LWV"/>
      <sheetName val="Vorschlag Gerland"/>
      <sheetName val="Jedox 2017 KST ZD"/>
      <sheetName val="Jedox 2017 Umsatz WVB"/>
      <sheetName val="Jedox 2017 Zentrale Soz. A. "/>
      <sheetName val="Entfern-km div.WFBM "/>
      <sheetName val="Ermittlung Budget "/>
      <sheetName val="Erläuterungen"/>
      <sheetName val="Gesamt mit Formel"/>
      <sheetName val="Checkliste Gebäude alle"/>
      <sheetName val="Gebäude 1(Verw.)"/>
      <sheetName val="Gebäude 2 (H.2-5)"/>
      <sheetName val="Gebäude 3"/>
      <sheetName val="Pop up Tabelle"/>
      <sheetName val="Gebäude 4."/>
      <sheetName val="Gebäude 5."/>
      <sheetName val="Zusammenfassung"/>
      <sheetName val="Achtung Verteilung auf alle"/>
      <sheetName val="Tabelle3 (2)"/>
      <sheetName val="Ausgabe"/>
      <sheetName val="Tabelle S. 1"/>
      <sheetName val="Legenden"/>
      <sheetName val="Raumliste BPD"/>
      <sheetName val="Legende BTH"/>
      <sheetName val="Vorgehen"/>
      <sheetName val="SGB_12_Gesamt"/>
      <sheetName val="TB_3"/>
      <sheetName val="TB_4"/>
      <sheetName val="AK"/>
      <sheetName val="WGH_1"/>
      <sheetName val="WGH_2"/>
      <sheetName val="WG_Wohra"/>
      <sheetName val="WG_Mühlenberg"/>
      <sheetName val="Haus_15"/>
      <sheetName val="Tiertherapie"/>
      <sheetName val="Wohnheim"/>
      <sheetName val="Kontenliste HPE"/>
      <sheetName val="UAName"/>
      <sheetName val="Vorblatt"/>
      <sheetName val="Erfolgsplan"/>
      <sheetName val="Ergebnis98"/>
      <sheetName val="Betriebszweige2000"/>
      <sheetName val="Erläuterung "/>
      <sheetName val="VermPlan"/>
      <sheetName val="FinPlan "/>
      <sheetName val="Vollkraft"/>
      <sheetName val="Personalkosten"/>
      <sheetName val="BOG2000"/>
      <sheetName val="Teil I"/>
      <sheetName val="Sachkosten 2000"/>
      <sheetName val="Ambulanz"/>
      <sheetName val="Budget 2000 Korbach"/>
      <sheetName val="Vorhaltebereich KfPP"/>
      <sheetName val="Wohnungen"/>
      <sheetName val="Friedhof und Sonstiges"/>
      <sheetName val="Kontenliste  KffP  "/>
      <sheetName val="Z1"/>
      <sheetName val="Erlöse Heim"/>
      <sheetName val="VermPlan  Betriebsz 2000"/>
      <sheetName val="Änderungen "/>
      <sheetName val="Januar_2018"/>
      <sheetName val="Februar_2018"/>
      <sheetName val="März_2018"/>
      <sheetName val="April_2018"/>
      <sheetName val="Mai_2018"/>
      <sheetName val="Juni_2018"/>
      <sheetName val="Juli_2018"/>
      <sheetName val="August_2018"/>
      <sheetName val="September_2018"/>
      <sheetName val="Oktober_2018"/>
      <sheetName val="November_2018"/>
      <sheetName val="Dezember_2018"/>
      <sheetName val="1_2018"/>
      <sheetName val="2_2018"/>
      <sheetName val="Jahresauswertung"/>
      <sheetName val="1.GP+MP_relev.Zusatzkosten"/>
      <sheetName val="2.IB_relev.Zusatzkosten"/>
      <sheetName val="zus.erw.SK Neubau Schützenhofwe"/>
      <sheetName val="Übersicht"/>
      <sheetName val="cleaned"/>
      <sheetName val="Grundlagen"/>
      <sheetName val="Leitung"/>
      <sheetName val="Betreuung"/>
      <sheetName val="Küche"/>
      <sheetName val="Betreuung GdT"/>
      <sheetName val="Verwaltung"/>
      <sheetName val="Planungsvorhaben 2006"/>
      <sheetName val="Auswahl"/>
      <sheetName val="Schlüssel"/>
      <sheetName val="Geplante Projekte 2009 (ohne BW"/>
      <sheetName val="Anlage 1a "/>
      <sheetName val="Neben NEU w_Mainzer&amp;Sindlinger"/>
      <sheetName val="Stammdatenblatt"/>
      <sheetName val="Erm.Wohnraumk.Lebensunterhalt  "/>
      <sheetName val="Tarif-Verg.Ber.Tarif"/>
      <sheetName val="Vereinbarung"/>
      <sheetName val="Ermittlung KdU lfd. Nr. 1"/>
      <sheetName val="Ermittlung KdU lfd. Nr. 2"/>
      <sheetName val="Ermittlung KdU lfd. Nr. 3"/>
      <sheetName val="Ermittlung KdU lfd. Nr. 4"/>
      <sheetName val="Ermittlung KdU lfd. Nr. 5"/>
      <sheetName val="Ermittlung KdU lfd. Nr. 6"/>
      <sheetName val="Ermittlung KdU lfd. Nr. 7"/>
      <sheetName val="Ermittlung KdU lfd. Nr. 8"/>
      <sheetName val="Anschreiben "/>
      <sheetName val="VBImport_Auswahlliste"/>
      <sheetName val="VBImport"/>
      <sheetName val="Kennzahlen"/>
      <sheetName val="Berichtsmuster"/>
      <sheetName val="pm"/>
      <sheetName val="Strategische Ziele"/>
      <sheetName val="Steuerungsaspekte"/>
      <sheetName val="Aufgaben und Verantwortungen"/>
      <sheetName val="Steuerungsformate"/>
      <sheetName val="Themenspeicher"/>
    </sheetNames>
    <sheetDataSet>
      <sheetData sheetId="0" refreshError="1">
        <row r="49">
          <cell r="D49" t="str">
            <v>Lebensmittel</v>
          </cell>
        </row>
        <row r="50">
          <cell r="D50" t="str">
            <v>Wasser, Energie, Brennstoffe</v>
          </cell>
        </row>
        <row r="52">
          <cell r="D52" t="str">
            <v>Fremdleistungen Küche</v>
          </cell>
        </row>
        <row r="53">
          <cell r="D53" t="str">
            <v>Fremdleistungen Betreuung</v>
          </cell>
        </row>
        <row r="54">
          <cell r="D54" t="str">
            <v>Fremdleistungen Sonstiges</v>
          </cell>
        </row>
        <row r="55">
          <cell r="D55" t="str">
            <v>Verwaltungsbedarf</v>
          </cell>
        </row>
        <row r="56">
          <cell r="D56" t="str">
            <v>Aufwendungen f. zentr. Dienstl. (nicht investiv)</v>
          </cell>
        </row>
        <row r="57">
          <cell r="D57" t="str">
            <v>Medizinischer Bedarf</v>
          </cell>
        </row>
        <row r="58">
          <cell r="D58" t="str">
            <v>Aufwand soziale Betreuung</v>
          </cell>
        </row>
        <row r="59">
          <cell r="D59" t="str">
            <v>Wirtschaftsbedarf</v>
          </cell>
        </row>
        <row r="60">
          <cell r="D60" t="str">
            <v>Aufwendungen Fahrzeuge allgemein</v>
          </cell>
        </row>
        <row r="61">
          <cell r="D61" t="str">
            <v>Aufwendungen für Verbrauchsgüter</v>
          </cell>
        </row>
        <row r="62">
          <cell r="D62" t="str">
            <v>Steuern, Abgaben, Versicherungen</v>
          </cell>
        </row>
        <row r="63">
          <cell r="D63" t="str">
            <v>Zinsen u. zinsähnl. Aufw. nicht investiv (z.B. Betriebsmittel)</v>
          </cell>
        </row>
        <row r="64">
          <cell r="D64" t="str">
            <v>Aufwendungen für Wartung</v>
          </cell>
        </row>
        <row r="65">
          <cell r="D65" t="str">
            <v>Sonstige Aufwendungen</v>
          </cell>
        </row>
        <row r="66">
          <cell r="D66" t="str">
            <v>Außerordentliche Aufwendungen</v>
          </cell>
        </row>
        <row r="74">
          <cell r="D74" t="str">
            <v>Erstatt. d. Pers. für Unterkunft (Mietnebenkosten)</v>
          </cell>
        </row>
        <row r="75">
          <cell r="D75" t="str">
            <v>Erstatt. d. Pers. für Verpflegung</v>
          </cell>
        </row>
        <row r="77">
          <cell r="D77" t="str">
            <v>Erstattungen Inkontinenzmaterial</v>
          </cell>
        </row>
        <row r="78">
          <cell r="D78" t="str">
            <v>Erstattungen Bundesfreiwilligendienst</v>
          </cell>
        </row>
        <row r="79">
          <cell r="D79" t="str">
            <v xml:space="preserve">Erstattungen Lohnkostenzuschüsse </v>
          </cell>
        </row>
        <row r="80">
          <cell r="D80" t="str">
            <v>Sonstige Erstattungen</v>
          </cell>
        </row>
        <row r="81">
          <cell r="D81" t="str">
            <v>Sonstige ordentliche Erträge</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
          <cell r="C8">
            <v>2.5000000000000001E-2</v>
          </cell>
        </row>
      </sheetData>
      <sheetData sheetId="26"/>
      <sheetData sheetId="27"/>
      <sheetData sheetId="28"/>
      <sheetData sheetId="29"/>
      <sheetData sheetId="30">
        <row r="3">
          <cell r="B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36">
          <cell r="E36">
            <v>-24.216075921945041</v>
          </cell>
        </row>
      </sheetData>
      <sheetData sheetId="49">
        <row r="3">
          <cell r="F3">
            <v>543</v>
          </cell>
        </row>
      </sheetData>
      <sheetData sheetId="50"/>
      <sheetData sheetId="51">
        <row r="44">
          <cell r="X44">
            <v>-904</v>
          </cell>
        </row>
      </sheetData>
      <sheetData sheetId="52">
        <row r="3">
          <cell r="L3">
            <v>122679.11000000002</v>
          </cell>
        </row>
      </sheetData>
      <sheetData sheetId="53">
        <row r="14">
          <cell r="G14">
            <v>72411.989999999991</v>
          </cell>
        </row>
      </sheetData>
      <sheetData sheetId="54"/>
      <sheetData sheetId="55"/>
      <sheetData sheetId="56"/>
      <sheetData sheetId="57"/>
      <sheetData sheetId="58">
        <row r="4">
          <cell r="A4" t="str">
            <v>S 2</v>
          </cell>
        </row>
      </sheetData>
      <sheetData sheetId="59"/>
      <sheetData sheetId="60">
        <row r="4">
          <cell r="J4">
            <v>0</v>
          </cell>
        </row>
      </sheetData>
      <sheetData sheetId="61">
        <row r="7">
          <cell r="E7">
            <v>301.94999999999993</v>
          </cell>
        </row>
      </sheetData>
      <sheetData sheetId="62"/>
      <sheetData sheetId="63">
        <row r="21">
          <cell r="B21">
            <v>37728.785414507816</v>
          </cell>
        </row>
      </sheetData>
      <sheetData sheetId="64"/>
      <sheetData sheetId="65"/>
      <sheetData sheetId="66">
        <row r="36">
          <cell r="R36">
            <v>13.394019999999999</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44">
          <cell r="AH44">
            <v>1170</v>
          </cell>
        </row>
      </sheetData>
      <sheetData sheetId="84"/>
      <sheetData sheetId="85"/>
      <sheetData sheetId="86"/>
      <sheetData sheetId="87"/>
      <sheetData sheetId="88">
        <row r="16">
          <cell r="F16">
            <v>-143948.66999999998</v>
          </cell>
        </row>
      </sheetData>
      <sheetData sheetId="89"/>
      <sheetData sheetId="90"/>
      <sheetData sheetId="91">
        <row r="16">
          <cell r="E16">
            <v>-9612.67</v>
          </cell>
        </row>
      </sheetData>
      <sheetData sheetId="92"/>
      <sheetData sheetId="93"/>
      <sheetData sheetId="94"/>
      <sheetData sheetId="95">
        <row r="8">
          <cell r="C8">
            <v>-4735.3</v>
          </cell>
        </row>
      </sheetData>
      <sheetData sheetId="96"/>
      <sheetData sheetId="97">
        <row r="2">
          <cell r="O2">
            <v>20185.580000000002</v>
          </cell>
        </row>
      </sheetData>
      <sheetData sheetId="98"/>
      <sheetData sheetId="99"/>
      <sheetData sheetId="100"/>
      <sheetData sheetId="101"/>
      <sheetData sheetId="102"/>
      <sheetData sheetId="103"/>
      <sheetData sheetId="104">
        <row r="31">
          <cell r="L31">
            <v>58990</v>
          </cell>
        </row>
      </sheetData>
      <sheetData sheetId="105"/>
      <sheetData sheetId="106"/>
      <sheetData sheetId="107">
        <row r="5">
          <cell r="E5" t="str">
            <v>diverse Standorte , siehe Interne WfbM-Schlüssel in der Legende</v>
          </cell>
        </row>
      </sheetData>
      <sheetData sheetId="108"/>
      <sheetData sheetId="109"/>
      <sheetData sheetId="110"/>
      <sheetData sheetId="111"/>
      <sheetData sheetId="112"/>
      <sheetData sheetId="113"/>
      <sheetData sheetId="114"/>
      <sheetData sheetId="115"/>
      <sheetData sheetId="116"/>
      <sheetData sheetId="117"/>
      <sheetData sheetId="118"/>
      <sheetData sheetId="119"/>
      <sheetData sheetId="120" refreshError="1"/>
      <sheetData sheetId="121" refreshError="1"/>
      <sheetData sheetId="122" refreshError="1"/>
      <sheetData sheetId="123">
        <row r="2">
          <cell r="A2" t="str">
            <v>Abriss</v>
          </cell>
        </row>
      </sheetData>
      <sheetData sheetId="124"/>
      <sheetData sheetId="125">
        <row r="1">
          <cell r="A1" t="str">
            <v>Individuelle Flächen</v>
          </cell>
        </row>
      </sheetData>
      <sheetData sheetId="126" refreshError="1"/>
      <sheetData sheetId="127" refreshError="1"/>
      <sheetData sheetId="128">
        <row r="20">
          <cell r="B20">
            <v>975.56951216800212</v>
          </cell>
        </row>
      </sheetData>
      <sheetData sheetId="129">
        <row r="3">
          <cell r="H3">
            <v>216477.96562944067</v>
          </cell>
        </row>
      </sheetData>
      <sheetData sheetId="130" refreshError="1"/>
      <sheetData sheetId="131" refreshError="1"/>
      <sheetData sheetId="132" refreshError="1"/>
      <sheetData sheetId="133" refreshError="1"/>
      <sheetData sheetId="134" refreshError="1"/>
      <sheetData sheetId="135">
        <row r="99">
          <cell r="I99">
            <v>0.27822613334832946</v>
          </cell>
        </row>
      </sheetData>
      <sheetData sheetId="136">
        <row r="95">
          <cell r="B95">
            <v>0.1949956755684287</v>
          </cell>
        </row>
      </sheetData>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sheetData sheetId="166"/>
      <sheetData sheetId="167"/>
      <sheetData sheetId="168"/>
      <sheetData sheetId="169"/>
      <sheetData sheetId="170"/>
      <sheetData sheetId="171"/>
      <sheetData sheetId="172"/>
      <sheetData sheetId="173"/>
      <sheetData sheetId="174">
        <row r="4">
          <cell r="B4">
            <v>121.5</v>
          </cell>
        </row>
      </sheetData>
      <sheetData sheetId="175">
        <row r="4">
          <cell r="B4">
            <v>144</v>
          </cell>
        </row>
      </sheetData>
      <sheetData sheetId="176"/>
      <sheetData sheetId="177"/>
      <sheetData sheetId="178"/>
      <sheetData sheetId="179"/>
      <sheetData sheetId="180"/>
      <sheetData sheetId="181" refreshError="1"/>
      <sheetData sheetId="182" refreshError="1"/>
      <sheetData sheetId="183" refreshError="1"/>
      <sheetData sheetId="184" refreshError="1"/>
      <sheetData sheetId="185" refreshError="1"/>
      <sheetData sheetId="186"/>
      <sheetData sheetId="187" refreshError="1"/>
      <sheetData sheetId="188">
        <row r="5">
          <cell r="J5" t="str">
            <v>Projekt war bisher noch nicht im VA. Verhandlungen / Abstimmungsgespräche sind bereits aufgenommen worden</v>
          </cell>
        </row>
      </sheetData>
      <sheetData sheetId="189" refreshError="1"/>
      <sheetData sheetId="190" refreshError="1"/>
      <sheetData sheetId="191" refreshError="1"/>
      <sheetData sheetId="192" refreshError="1"/>
      <sheetData sheetId="193">
        <row r="7">
          <cell r="H7">
            <v>1632.6107115182731</v>
          </cell>
        </row>
      </sheetData>
      <sheetData sheetId="194">
        <row r="2">
          <cell r="C2">
            <v>2304938</v>
          </cell>
        </row>
      </sheetData>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refreshError="1"/>
      <sheetData sheetId="210"/>
      <sheetData sheetId="211"/>
      <sheetData sheetId="212">
        <row r="4">
          <cell r="B4" t="str">
            <v>Behinderte Menschen</v>
          </cell>
        </row>
      </sheetData>
      <sheetData sheetId="213" refreshError="1"/>
      <sheetData sheetId="214"/>
      <sheetData sheetId="215" refreshError="1"/>
      <sheetData sheetId="21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J36"/>
  <sheetViews>
    <sheetView tabSelected="1" zoomScale="80" zoomScaleNormal="80" zoomScaleSheetLayoutView="50" zoomScalePageLayoutView="55" workbookViewId="0">
      <selection activeCell="D6" sqref="D6:F6"/>
    </sheetView>
  </sheetViews>
  <sheetFormatPr baseColWidth="10" defaultColWidth="11.44140625" defaultRowHeight="13.2" x14ac:dyDescent="0.3"/>
  <cols>
    <col min="1" max="1" width="24.109375" style="6" customWidth="1"/>
    <col min="2" max="2" width="17.6640625" style="6" customWidth="1"/>
    <col min="3" max="3" width="4.33203125" style="6" customWidth="1"/>
    <col min="4" max="4" width="15.88671875" style="6" customWidth="1"/>
    <col min="5" max="5" width="27.88671875" style="6" customWidth="1"/>
    <col min="6" max="6" width="13.6640625" style="6" customWidth="1"/>
    <col min="7" max="8" width="11.44140625" style="6"/>
    <col min="9" max="9" width="11.44140625" style="6" customWidth="1"/>
    <col min="10" max="11" width="24.109375" style="6" bestFit="1" customWidth="1"/>
    <col min="12" max="16384" width="11.44140625" style="6"/>
  </cols>
  <sheetData>
    <row r="1" spans="1:6" ht="73.2" customHeight="1" thickBot="1" x14ac:dyDescent="0.3">
      <c r="A1" s="153" t="s">
        <v>140</v>
      </c>
      <c r="B1" s="154"/>
      <c r="C1" s="154"/>
      <c r="D1" s="154"/>
      <c r="E1" s="155"/>
      <c r="F1" s="156"/>
    </row>
    <row r="2" spans="1:6" ht="9" customHeight="1" x14ac:dyDescent="0.3">
      <c r="A2" s="7"/>
      <c r="B2" s="8"/>
      <c r="C2" s="8"/>
      <c r="D2" s="8"/>
      <c r="E2" s="8"/>
      <c r="F2" s="8"/>
    </row>
    <row r="3" spans="1:6" s="9" customFormat="1" ht="28.95" customHeight="1" x14ac:dyDescent="0.3">
      <c r="A3" s="141" t="s">
        <v>83</v>
      </c>
      <c r="B3" s="142"/>
      <c r="C3" s="142"/>
      <c r="D3" s="142"/>
      <c r="E3" s="142"/>
      <c r="F3" s="142"/>
    </row>
    <row r="4" spans="1:6" s="19" customFormat="1" ht="28.2" customHeight="1" x14ac:dyDescent="0.3">
      <c r="A4" s="150" t="s">
        <v>73</v>
      </c>
      <c r="B4" s="151"/>
      <c r="C4" s="152"/>
      <c r="D4" s="157"/>
      <c r="E4" s="144"/>
      <c r="F4" s="145"/>
    </row>
    <row r="5" spans="1:6" s="19" customFormat="1" ht="28.2" customHeight="1" x14ac:dyDescent="0.3">
      <c r="A5" s="146" t="s">
        <v>72</v>
      </c>
      <c r="B5" s="147"/>
      <c r="C5" s="148"/>
      <c r="D5" s="158"/>
      <c r="E5" s="139"/>
      <c r="F5" s="140"/>
    </row>
    <row r="6" spans="1:6" s="19" customFormat="1" ht="28.2" customHeight="1" x14ac:dyDescent="0.3">
      <c r="A6" s="146" t="s">
        <v>74</v>
      </c>
      <c r="B6" s="147"/>
      <c r="C6" s="148"/>
      <c r="D6" s="158"/>
      <c r="E6" s="139"/>
      <c r="F6" s="140"/>
    </row>
    <row r="7" spans="1:6" s="19" customFormat="1" ht="28.2" customHeight="1" x14ac:dyDescent="0.3">
      <c r="A7" s="146" t="s">
        <v>75</v>
      </c>
      <c r="B7" s="147"/>
      <c r="C7" s="148"/>
      <c r="D7" s="126"/>
      <c r="E7" s="158"/>
      <c r="F7" s="159"/>
    </row>
    <row r="8" spans="1:6" s="19" customFormat="1" ht="28.2" customHeight="1" x14ac:dyDescent="0.3">
      <c r="A8" s="146" t="s">
        <v>76</v>
      </c>
      <c r="B8" s="147"/>
      <c r="C8" s="148"/>
      <c r="D8" s="158"/>
      <c r="E8" s="139"/>
      <c r="F8" s="140"/>
    </row>
    <row r="9" spans="1:6" s="19" customFormat="1" ht="28.2" customHeight="1" x14ac:dyDescent="0.3">
      <c r="A9" s="146" t="s">
        <v>77</v>
      </c>
      <c r="B9" s="147"/>
      <c r="C9" s="148"/>
      <c r="D9" s="158"/>
      <c r="E9" s="139"/>
      <c r="F9" s="140"/>
    </row>
    <row r="10" spans="1:6" s="19" customFormat="1" ht="28.2" customHeight="1" x14ac:dyDescent="0.3">
      <c r="A10" s="146" t="s">
        <v>78</v>
      </c>
      <c r="B10" s="147"/>
      <c r="C10" s="148"/>
      <c r="D10" s="158"/>
      <c r="E10" s="139"/>
      <c r="F10" s="140"/>
    </row>
    <row r="11" spans="1:6" s="19" customFormat="1" ht="28.2" customHeight="1" x14ac:dyDescent="0.3">
      <c r="A11" s="146" t="s">
        <v>79</v>
      </c>
      <c r="B11" s="147"/>
      <c r="C11" s="148"/>
      <c r="D11" s="158"/>
      <c r="E11" s="139"/>
      <c r="F11" s="140"/>
    </row>
    <row r="12" spans="1:6" s="19" customFormat="1" ht="28.2" customHeight="1" x14ac:dyDescent="0.3">
      <c r="A12" s="163" t="s">
        <v>80</v>
      </c>
      <c r="B12" s="164"/>
      <c r="C12" s="165"/>
      <c r="D12" s="160"/>
      <c r="E12" s="161"/>
      <c r="F12" s="162"/>
    </row>
    <row r="13" spans="1:6" x14ac:dyDescent="0.3">
      <c r="A13" s="11"/>
      <c r="B13" s="12"/>
      <c r="C13" s="12"/>
      <c r="D13" s="13"/>
      <c r="E13" s="8"/>
      <c r="F13" s="8"/>
    </row>
    <row r="14" spans="1:6" s="9" customFormat="1" ht="28.95" customHeight="1" x14ac:dyDescent="0.3">
      <c r="A14" s="141" t="s">
        <v>165</v>
      </c>
      <c r="B14" s="142"/>
      <c r="C14" s="142"/>
      <c r="D14" s="142"/>
      <c r="E14" s="142"/>
      <c r="F14" s="142"/>
    </row>
    <row r="15" spans="1:6" s="10" customFormat="1" ht="28.2" customHeight="1" x14ac:dyDescent="0.3">
      <c r="A15" s="150" t="s">
        <v>123</v>
      </c>
      <c r="B15" s="151"/>
      <c r="C15" s="152"/>
      <c r="D15" s="143"/>
      <c r="E15" s="144"/>
      <c r="F15" s="145"/>
    </row>
    <row r="16" spans="1:6" s="10" customFormat="1" ht="28.2" customHeight="1" x14ac:dyDescent="0.3">
      <c r="A16" s="146" t="s">
        <v>82</v>
      </c>
      <c r="B16" s="147"/>
      <c r="C16" s="148"/>
      <c r="D16" s="138"/>
      <c r="E16" s="139"/>
      <c r="F16" s="140"/>
    </row>
    <row r="17" spans="1:10" s="10" customFormat="1" ht="28.2" customHeight="1" x14ac:dyDescent="0.3">
      <c r="A17" s="146" t="s">
        <v>72</v>
      </c>
      <c r="B17" s="147"/>
      <c r="C17" s="148"/>
      <c r="D17" s="138"/>
      <c r="E17" s="139"/>
      <c r="F17" s="140"/>
    </row>
    <row r="18" spans="1:10" s="10" customFormat="1" ht="28.2" customHeight="1" x14ac:dyDescent="0.3">
      <c r="A18" s="146" t="s">
        <v>74</v>
      </c>
      <c r="B18" s="147"/>
      <c r="C18" s="148"/>
      <c r="D18" s="138"/>
      <c r="E18" s="139"/>
      <c r="F18" s="140"/>
    </row>
    <row r="19" spans="1:10" s="10" customFormat="1" ht="28.2" customHeight="1" x14ac:dyDescent="0.3">
      <c r="A19" s="146" t="s">
        <v>75</v>
      </c>
      <c r="B19" s="147"/>
      <c r="C19" s="148"/>
      <c r="D19" s="125"/>
      <c r="E19" s="138"/>
      <c r="F19" s="149"/>
    </row>
    <row r="20" spans="1:10" s="10" customFormat="1" ht="28.2" customHeight="1" x14ac:dyDescent="0.3">
      <c r="A20" s="146" t="s">
        <v>81</v>
      </c>
      <c r="B20" s="147"/>
      <c r="C20" s="148"/>
      <c r="D20" s="138"/>
      <c r="E20" s="139"/>
      <c r="F20" s="140"/>
    </row>
    <row r="21" spans="1:10" s="19" customFormat="1" ht="52.2" customHeight="1" x14ac:dyDescent="0.3">
      <c r="A21" s="169" t="s">
        <v>141</v>
      </c>
      <c r="B21" s="170"/>
      <c r="C21" s="171"/>
      <c r="D21" s="166"/>
      <c r="E21" s="167"/>
      <c r="F21" s="168"/>
    </row>
    <row r="22" spans="1:10" s="10" customFormat="1" ht="28.2" customHeight="1" x14ac:dyDescent="0.3">
      <c r="A22" s="163" t="s">
        <v>122</v>
      </c>
      <c r="B22" s="164"/>
      <c r="C22" s="165"/>
      <c r="D22" s="177"/>
      <c r="E22" s="178"/>
      <c r="F22" s="179"/>
    </row>
    <row r="23" spans="1:10" x14ac:dyDescent="0.3">
      <c r="A23" s="11"/>
      <c r="B23" s="12"/>
      <c r="C23" s="12"/>
      <c r="D23" s="13"/>
      <c r="E23" s="8"/>
      <c r="F23" s="8"/>
    </row>
    <row r="24" spans="1:10" ht="13.2" customHeight="1" x14ac:dyDescent="0.3">
      <c r="A24" s="15"/>
      <c r="B24" s="16"/>
      <c r="C24" s="16"/>
      <c r="D24" s="16"/>
      <c r="E24" s="16"/>
      <c r="F24" s="16"/>
    </row>
    <row r="25" spans="1:10" s="100" customFormat="1" ht="14.4" x14ac:dyDescent="0.3">
      <c r="A25" s="174" t="s">
        <v>85</v>
      </c>
      <c r="B25" s="175"/>
      <c r="C25" s="175"/>
      <c r="D25" s="175"/>
      <c r="E25" s="175"/>
      <c r="F25" s="175"/>
      <c r="G25" s="127"/>
      <c r="H25" s="127"/>
      <c r="I25" s="127"/>
      <c r="J25" s="127"/>
    </row>
    <row r="26" spans="1:10" s="100" customFormat="1" ht="9" customHeight="1" x14ac:dyDescent="0.3"/>
    <row r="27" spans="1:10" s="100" customFormat="1" ht="5.4" customHeight="1" x14ac:dyDescent="0.3"/>
    <row r="28" spans="1:10" s="100" customFormat="1" ht="14.4" x14ac:dyDescent="0.3">
      <c r="A28" s="101" t="s">
        <v>84</v>
      </c>
      <c r="D28" s="101" t="s">
        <v>86</v>
      </c>
      <c r="F28" s="101"/>
      <c r="H28" s="101"/>
      <c r="I28" s="101"/>
      <c r="J28" s="101"/>
    </row>
    <row r="29" spans="1:10" s="100" customFormat="1" ht="14.4" x14ac:dyDescent="0.3"/>
    <row r="30" spans="1:10" s="18" customFormat="1" ht="61.2" customHeight="1" x14ac:dyDescent="0.3">
      <c r="A30" s="176"/>
      <c r="B30" s="173"/>
      <c r="C30" s="133"/>
      <c r="D30" s="172"/>
      <c r="E30" s="173"/>
      <c r="F30" s="173"/>
      <c r="H30" s="133"/>
      <c r="I30" s="133"/>
      <c r="J30" s="133"/>
    </row>
    <row r="31" spans="1:10" s="18" customFormat="1" ht="5.4" customHeight="1" x14ac:dyDescent="0.3"/>
    <row r="32" spans="1:10" s="14" customFormat="1" ht="14.4" x14ac:dyDescent="0.3">
      <c r="G32" s="18"/>
    </row>
    <row r="33" spans="7:7" ht="14.4" x14ac:dyDescent="0.3">
      <c r="G33" s="18"/>
    </row>
    <row r="34" spans="7:7" ht="14.4" x14ac:dyDescent="0.3">
      <c r="G34" s="18"/>
    </row>
    <row r="35" spans="7:7" ht="14.4" x14ac:dyDescent="0.3">
      <c r="G35" s="18"/>
    </row>
    <row r="36" spans="7:7" ht="14.4" x14ac:dyDescent="0.3">
      <c r="G36" s="18"/>
    </row>
  </sheetData>
  <mergeCells count="40">
    <mergeCell ref="D21:F21"/>
    <mergeCell ref="A21:C21"/>
    <mergeCell ref="D30:F30"/>
    <mergeCell ref="A25:F25"/>
    <mergeCell ref="A30:B30"/>
    <mergeCell ref="D22:F22"/>
    <mergeCell ref="A22:C22"/>
    <mergeCell ref="D6:F6"/>
    <mergeCell ref="E7:F7"/>
    <mergeCell ref="A6:C6"/>
    <mergeCell ref="A7:C7"/>
    <mergeCell ref="D12:F12"/>
    <mergeCell ref="A11:C11"/>
    <mergeCell ref="A12:C12"/>
    <mergeCell ref="D11:F11"/>
    <mergeCell ref="D8:F8"/>
    <mergeCell ref="D9:F9"/>
    <mergeCell ref="D10:F10"/>
    <mergeCell ref="A8:C8"/>
    <mergeCell ref="A9:C9"/>
    <mergeCell ref="A10:C10"/>
    <mergeCell ref="A1:F1"/>
    <mergeCell ref="A3:F3"/>
    <mergeCell ref="D4:F4"/>
    <mergeCell ref="A4:C4"/>
    <mergeCell ref="A5:C5"/>
    <mergeCell ref="D5:F5"/>
    <mergeCell ref="D20:F20"/>
    <mergeCell ref="A14:F14"/>
    <mergeCell ref="D15:F15"/>
    <mergeCell ref="D18:F18"/>
    <mergeCell ref="D16:F16"/>
    <mergeCell ref="A16:C16"/>
    <mergeCell ref="A17:C17"/>
    <mergeCell ref="A18:C18"/>
    <mergeCell ref="A19:C19"/>
    <mergeCell ref="A20:C20"/>
    <mergeCell ref="E19:F19"/>
    <mergeCell ref="A15:C15"/>
    <mergeCell ref="D17:F17"/>
  </mergeCells>
  <pageMargins left="0.78740157480314965" right="0.39370078740157483" top="0.78740157480314965" bottom="0.78740157480314965" header="0.19685039370078741" footer="0.15748031496062992"/>
  <pageSetup paperSize="9" scale="87" orientation="portrait" horizontalDpi="300" verticalDpi="300" r:id="rId1"/>
  <headerFooter alignWithMargins="0">
    <oddHeader>&amp;L&amp;"-,Fett"&amp;16&amp;UAnlage 5 kurz&amp;C&amp;F&amp;A&amp;RStand: 07.03.2023</oddHeader>
    <oddFooter>&amp;L&amp;8&amp;D&amp;C&amp;P von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A1:U154"/>
  <sheetViews>
    <sheetView topLeftCell="A90" zoomScale="85" zoomScaleNormal="85" workbookViewId="0">
      <selection activeCell="O117" sqref="O117"/>
    </sheetView>
  </sheetViews>
  <sheetFormatPr baseColWidth="10" defaultColWidth="11.5546875" defaultRowHeight="13.8" x14ac:dyDescent="0.3"/>
  <cols>
    <col min="1" max="1" width="0.88671875" style="107" customWidth="1"/>
    <col min="2" max="2" width="9" style="107" customWidth="1"/>
    <col min="3" max="3" width="16.33203125" style="107" customWidth="1"/>
    <col min="4" max="4" width="17.5546875" style="107" customWidth="1"/>
    <col min="5" max="5" width="16.6640625" style="107" customWidth="1"/>
    <col min="6" max="6" width="16.44140625" style="107" customWidth="1"/>
    <col min="7" max="7" width="5.33203125" style="107" customWidth="1"/>
    <col min="8" max="8" width="16.44140625" style="107" customWidth="1"/>
    <col min="9" max="9" width="14.5546875" style="107" customWidth="1"/>
    <col min="10" max="10" width="2.44140625" style="107" customWidth="1"/>
    <col min="11" max="11" width="14.33203125" style="107" customWidth="1"/>
    <col min="12" max="14" width="3.44140625" style="107" customWidth="1"/>
    <col min="15" max="15" width="17.33203125" style="107" customWidth="1"/>
    <col min="16" max="17" width="1.109375" style="107" customWidth="1"/>
    <col min="18" max="18" width="18.109375" style="107" customWidth="1"/>
    <col min="19" max="19" width="1" style="107" customWidth="1"/>
    <col min="20" max="20" width="1.109375" style="107" customWidth="1"/>
    <col min="21" max="21" width="25" style="107" bestFit="1" customWidth="1"/>
    <col min="22" max="16384" width="11.5546875" style="107"/>
  </cols>
  <sheetData>
    <row r="1" spans="1:20" ht="75" customHeight="1" x14ac:dyDescent="0.3">
      <c r="A1" s="198" t="s">
        <v>142</v>
      </c>
      <c r="B1" s="199"/>
      <c r="C1" s="199"/>
      <c r="D1" s="199"/>
      <c r="E1" s="199"/>
      <c r="F1" s="199"/>
      <c r="G1" s="199"/>
      <c r="H1" s="199"/>
      <c r="I1" s="199"/>
      <c r="J1" s="199"/>
      <c r="K1" s="199"/>
      <c r="L1" s="199"/>
      <c r="M1" s="199"/>
      <c r="N1" s="199"/>
      <c r="O1" s="199"/>
      <c r="P1" s="70"/>
      <c r="Q1" s="20"/>
      <c r="R1" s="21" t="s">
        <v>121</v>
      </c>
      <c r="S1" s="21"/>
      <c r="T1" s="20"/>
    </row>
    <row r="2" spans="1:20" ht="3.6" customHeight="1" x14ac:dyDescent="0.3">
      <c r="M2" s="75"/>
      <c r="N2" s="75"/>
      <c r="Q2" s="75"/>
      <c r="R2" s="75"/>
      <c r="S2" s="75"/>
      <c r="T2" s="75"/>
    </row>
    <row r="3" spans="1:20" ht="4.95" customHeight="1" x14ac:dyDescent="0.3">
      <c r="A3" s="108"/>
      <c r="B3" s="109"/>
      <c r="C3" s="109"/>
      <c r="D3" s="109"/>
      <c r="E3" s="109"/>
      <c r="F3" s="109"/>
      <c r="G3" s="109"/>
      <c r="H3" s="109"/>
      <c r="I3" s="109"/>
      <c r="J3" s="109"/>
      <c r="K3" s="109"/>
      <c r="L3" s="109"/>
      <c r="M3" s="22"/>
      <c r="N3" s="22"/>
      <c r="O3" s="109"/>
      <c r="P3" s="109"/>
      <c r="Q3" s="22"/>
      <c r="R3" s="22"/>
      <c r="S3" s="22"/>
      <c r="T3" s="22"/>
    </row>
    <row r="4" spans="1:20" ht="14.4" customHeight="1" x14ac:dyDescent="0.3">
      <c r="A4" s="111"/>
      <c r="B4" s="185" t="s">
        <v>65</v>
      </c>
      <c r="C4" s="186"/>
      <c r="D4" s="185" t="s">
        <v>66</v>
      </c>
      <c r="E4" s="184"/>
      <c r="F4" s="134">
        <f>Stammdaten!D4</f>
        <v>0</v>
      </c>
      <c r="G4" s="73"/>
      <c r="H4" s="73"/>
      <c r="I4" s="73"/>
      <c r="J4" s="73"/>
      <c r="K4" s="73"/>
      <c r="L4" s="73"/>
      <c r="M4" s="73"/>
      <c r="N4" s="73"/>
      <c r="O4" s="73"/>
      <c r="P4" s="73"/>
      <c r="Q4" s="73"/>
      <c r="R4" s="133"/>
      <c r="S4" s="73"/>
      <c r="T4" s="73"/>
    </row>
    <row r="5" spans="1:20" ht="14.4" x14ac:dyDescent="0.3">
      <c r="A5" s="111"/>
      <c r="B5" s="186"/>
      <c r="C5" s="186"/>
      <c r="D5" s="185" t="s">
        <v>69</v>
      </c>
      <c r="E5" s="184"/>
      <c r="F5" s="185" t="str">
        <f>CONCATENATE(Stammdaten!D5,", ",Stammdaten!D6,", ",Stammdaten!D7," ",Stammdaten!E7)</f>
        <v xml:space="preserve">, ,  </v>
      </c>
      <c r="G5" s="200"/>
      <c r="H5" s="200"/>
      <c r="I5" s="200"/>
      <c r="J5" s="200"/>
      <c r="K5" s="200"/>
      <c r="L5" s="200"/>
      <c r="M5" s="200"/>
      <c r="N5" s="200"/>
      <c r="O5" s="200"/>
      <c r="P5" s="200"/>
      <c r="Q5" s="200"/>
      <c r="R5" s="200"/>
      <c r="S5" s="200"/>
      <c r="T5" s="200"/>
    </row>
    <row r="6" spans="1:20" ht="4.2" customHeight="1" x14ac:dyDescent="0.3">
      <c r="A6" s="23"/>
      <c r="B6" s="86"/>
      <c r="C6" s="86"/>
      <c r="D6" s="86"/>
      <c r="E6" s="86"/>
      <c r="F6" s="24"/>
      <c r="G6" s="25"/>
      <c r="H6" s="25"/>
      <c r="I6" s="25"/>
      <c r="J6" s="25"/>
      <c r="K6" s="25"/>
      <c r="L6" s="25"/>
      <c r="M6" s="25"/>
      <c r="N6" s="25"/>
      <c r="O6" s="25"/>
      <c r="P6" s="25"/>
      <c r="Q6" s="25"/>
      <c r="R6" s="25"/>
      <c r="S6" s="25"/>
      <c r="T6" s="25"/>
    </row>
    <row r="7" spans="1:20" ht="4.95" customHeight="1" x14ac:dyDescent="0.3">
      <c r="A7" s="26"/>
      <c r="B7" s="27"/>
      <c r="C7" s="27"/>
      <c r="D7" s="27"/>
      <c r="E7" s="27"/>
      <c r="F7" s="27"/>
      <c r="G7" s="27"/>
      <c r="H7" s="27"/>
      <c r="I7" s="27"/>
      <c r="J7" s="27"/>
      <c r="K7" s="27"/>
      <c r="L7" s="27"/>
      <c r="M7" s="28"/>
      <c r="N7" s="28"/>
      <c r="O7" s="27"/>
      <c r="P7" s="27"/>
      <c r="Q7" s="28"/>
      <c r="R7" s="28"/>
      <c r="S7" s="28"/>
      <c r="T7" s="28"/>
    </row>
    <row r="8" spans="1:20" ht="14.4" customHeight="1" x14ac:dyDescent="0.3">
      <c r="A8" s="111"/>
      <c r="B8" s="185" t="s">
        <v>71</v>
      </c>
      <c r="C8" s="186"/>
      <c r="D8" s="185" t="s">
        <v>68</v>
      </c>
      <c r="E8" s="184"/>
      <c r="F8" s="112">
        <f>Stammdaten!D15</f>
        <v>0</v>
      </c>
      <c r="G8" s="130"/>
      <c r="H8" s="30" t="s">
        <v>70</v>
      </c>
      <c r="I8" s="201">
        <f>Stammdaten!D16</f>
        <v>0</v>
      </c>
      <c r="J8" s="202"/>
      <c r="K8" s="202"/>
      <c r="L8" s="202"/>
      <c r="M8" s="202"/>
      <c r="N8" s="202"/>
      <c r="O8" s="202"/>
      <c r="P8" s="202"/>
      <c r="Q8" s="202"/>
      <c r="R8" s="202"/>
      <c r="S8" s="202"/>
      <c r="T8" s="202"/>
    </row>
    <row r="9" spans="1:20" ht="14.4" x14ac:dyDescent="0.3">
      <c r="A9" s="111"/>
      <c r="B9" s="186"/>
      <c r="C9" s="186"/>
      <c r="D9" s="185" t="s">
        <v>67</v>
      </c>
      <c r="E9" s="184"/>
      <c r="F9" s="185" t="str">
        <f>CONCATENATE(Stammdaten!D17,", ",Stammdaten!D18,", ",Stammdaten!D19," ",Stammdaten!E19)</f>
        <v xml:space="preserve">, ,  </v>
      </c>
      <c r="G9" s="200"/>
      <c r="H9" s="200"/>
      <c r="I9" s="200"/>
      <c r="J9" s="200"/>
      <c r="K9" s="200"/>
      <c r="L9" s="200"/>
      <c r="M9" s="200"/>
      <c r="N9" s="200"/>
      <c r="O9" s="200"/>
      <c r="P9" s="200"/>
      <c r="Q9" s="200"/>
      <c r="R9" s="200"/>
      <c r="S9" s="200"/>
      <c r="T9" s="200"/>
    </row>
    <row r="10" spans="1:20" ht="3.6" customHeight="1" x14ac:dyDescent="0.3">
      <c r="A10" s="113"/>
      <c r="B10" s="114"/>
      <c r="C10" s="114"/>
      <c r="D10" s="114"/>
      <c r="E10" s="114"/>
      <c r="F10" s="31"/>
      <c r="G10" s="32"/>
      <c r="H10" s="32"/>
      <c r="I10" s="32"/>
      <c r="J10" s="32"/>
      <c r="K10" s="32"/>
      <c r="L10" s="32"/>
      <c r="M10" s="32"/>
      <c r="N10" s="32"/>
      <c r="O10" s="32"/>
      <c r="P10" s="32"/>
      <c r="Q10" s="32"/>
      <c r="R10" s="32"/>
      <c r="S10" s="32"/>
      <c r="T10" s="32"/>
    </row>
    <row r="11" spans="1:20" ht="3.6" customHeight="1" x14ac:dyDescent="0.3">
      <c r="M11" s="75"/>
      <c r="N11" s="75"/>
      <c r="Q11" s="75"/>
      <c r="R11" s="75"/>
      <c r="S11" s="75"/>
      <c r="T11" s="75"/>
    </row>
    <row r="12" spans="1:20" ht="4.95" customHeight="1" x14ac:dyDescent="0.3">
      <c r="A12" s="108"/>
      <c r="B12" s="109"/>
      <c r="C12" s="109"/>
      <c r="D12" s="109"/>
      <c r="E12" s="109"/>
      <c r="F12" s="109"/>
      <c r="G12" s="109"/>
      <c r="H12" s="109"/>
      <c r="I12" s="109"/>
      <c r="J12" s="109"/>
      <c r="K12" s="109"/>
      <c r="L12" s="109"/>
      <c r="M12" s="109"/>
      <c r="N12" s="109"/>
      <c r="O12" s="109"/>
      <c r="P12" s="109"/>
      <c r="Q12" s="33"/>
      <c r="R12" s="22"/>
      <c r="S12" s="22"/>
      <c r="T12" s="33"/>
    </row>
    <row r="13" spans="1:20" x14ac:dyDescent="0.3">
      <c r="A13" s="111"/>
      <c r="B13" s="112" t="s">
        <v>1</v>
      </c>
      <c r="C13" s="112" t="s">
        <v>143</v>
      </c>
      <c r="D13" s="112"/>
      <c r="E13" s="112"/>
      <c r="F13" s="112" t="s">
        <v>100</v>
      </c>
      <c r="G13" s="112"/>
      <c r="H13" s="69">
        <f>Stammdaten!D22</f>
        <v>0</v>
      </c>
      <c r="I13" s="112"/>
      <c r="J13" s="112"/>
      <c r="K13" s="107" t="s">
        <v>0</v>
      </c>
      <c r="L13" s="112"/>
      <c r="M13" s="112"/>
      <c r="N13" s="112"/>
      <c r="O13" s="34"/>
      <c r="P13" s="112"/>
      <c r="Q13" s="115"/>
      <c r="R13" s="35">
        <f>Stammdaten!D21</f>
        <v>0</v>
      </c>
      <c r="S13" s="112"/>
      <c r="T13" s="115"/>
    </row>
    <row r="14" spans="1:20" ht="3.6" customHeight="1" x14ac:dyDescent="0.3">
      <c r="A14" s="111"/>
      <c r="B14" s="112"/>
      <c r="C14" s="112"/>
      <c r="D14" s="112"/>
      <c r="E14" s="112"/>
      <c r="F14" s="112"/>
      <c r="G14" s="112"/>
      <c r="H14" s="112"/>
      <c r="I14" s="112"/>
      <c r="J14" s="112"/>
      <c r="K14" s="112"/>
      <c r="L14" s="112"/>
      <c r="M14" s="112"/>
      <c r="N14" s="112"/>
      <c r="O14" s="112"/>
      <c r="P14" s="112"/>
      <c r="Q14" s="115"/>
      <c r="R14" s="112"/>
      <c r="S14" s="112"/>
      <c r="T14" s="115"/>
    </row>
    <row r="15" spans="1:20" ht="3.6" customHeight="1" x14ac:dyDescent="0.3">
      <c r="A15" s="26"/>
      <c r="B15" s="27"/>
      <c r="C15" s="27"/>
      <c r="D15" s="27"/>
      <c r="E15" s="27"/>
      <c r="F15" s="27"/>
      <c r="G15" s="27"/>
      <c r="H15" s="27"/>
      <c r="I15" s="27"/>
      <c r="J15" s="27"/>
      <c r="K15" s="27"/>
      <c r="L15" s="27"/>
      <c r="M15" s="27"/>
      <c r="N15" s="27"/>
      <c r="O15" s="27"/>
      <c r="P15" s="29"/>
      <c r="Q15" s="115"/>
      <c r="R15" s="27"/>
      <c r="S15" s="29"/>
      <c r="T15" s="115"/>
    </row>
    <row r="16" spans="1:20" ht="14.4" x14ac:dyDescent="0.3">
      <c r="A16" s="111"/>
      <c r="B16" s="112" t="s">
        <v>16</v>
      </c>
      <c r="C16" s="112" t="s">
        <v>11</v>
      </c>
      <c r="D16" s="112"/>
      <c r="E16" s="112"/>
      <c r="F16" s="112"/>
      <c r="G16" s="112"/>
      <c r="H16" s="112" t="s">
        <v>0</v>
      </c>
      <c r="I16" s="112"/>
      <c r="J16" s="112"/>
      <c r="K16" s="112"/>
      <c r="L16" s="71"/>
      <c r="M16" s="71"/>
      <c r="N16" s="71"/>
      <c r="O16" s="1"/>
      <c r="P16" s="71"/>
      <c r="Q16" s="115"/>
      <c r="R16" s="132"/>
      <c r="T16" s="115"/>
    </row>
    <row r="17" spans="1:21" x14ac:dyDescent="0.3">
      <c r="A17" s="111"/>
      <c r="B17" s="112" t="s">
        <v>17</v>
      </c>
      <c r="C17" s="112" t="s">
        <v>124</v>
      </c>
      <c r="D17" s="112"/>
      <c r="E17" s="112"/>
      <c r="F17" s="112"/>
      <c r="G17" s="112"/>
      <c r="H17" s="112"/>
      <c r="I17" s="112"/>
      <c r="J17" s="112"/>
      <c r="K17" s="112"/>
      <c r="L17" s="71"/>
      <c r="M17" s="71"/>
      <c r="N17" s="71"/>
      <c r="O17" s="1"/>
      <c r="P17" s="71"/>
      <c r="Q17" s="115"/>
      <c r="R17" s="131">
        <f>O17</f>
        <v>0</v>
      </c>
      <c r="S17" s="112"/>
      <c r="T17" s="115"/>
    </row>
    <row r="18" spans="1:21" ht="27.6" customHeight="1" x14ac:dyDescent="0.3">
      <c r="A18" s="111"/>
      <c r="B18" s="112" t="s">
        <v>18</v>
      </c>
      <c r="C18" s="185" t="s">
        <v>125</v>
      </c>
      <c r="D18" s="184"/>
      <c r="E18" s="184"/>
      <c r="F18" s="184"/>
      <c r="G18" s="184"/>
      <c r="H18" s="184"/>
      <c r="I18" s="184"/>
      <c r="J18" s="184"/>
      <c r="K18" s="184"/>
      <c r="L18" s="71"/>
      <c r="M18" s="71"/>
      <c r="N18" s="71"/>
      <c r="O18" s="131">
        <f>O16-SUM(O17:O17)</f>
        <v>0</v>
      </c>
      <c r="P18" s="71"/>
      <c r="Q18" s="115"/>
      <c r="R18" s="132"/>
      <c r="S18" s="112"/>
      <c r="T18" s="115"/>
      <c r="U18" s="128"/>
    </row>
    <row r="19" spans="1:21" ht="3.6" customHeight="1" x14ac:dyDescent="0.3">
      <c r="A19" s="23"/>
      <c r="B19" s="86"/>
      <c r="C19" s="86"/>
      <c r="D19" s="86"/>
      <c r="E19" s="86"/>
      <c r="F19" s="86"/>
      <c r="G19" s="86"/>
      <c r="H19" s="86"/>
      <c r="I19" s="86"/>
      <c r="J19" s="86"/>
      <c r="K19" s="86"/>
      <c r="L19" s="86"/>
      <c r="M19" s="86"/>
      <c r="N19" s="86"/>
      <c r="O19" s="36"/>
      <c r="P19" s="37"/>
      <c r="Q19" s="115"/>
      <c r="R19" s="39"/>
      <c r="S19" s="38"/>
      <c r="T19" s="115"/>
    </row>
    <row r="20" spans="1:21" ht="3.6" customHeight="1" x14ac:dyDescent="0.3">
      <c r="A20" s="26"/>
      <c r="B20" s="27"/>
      <c r="C20" s="27"/>
      <c r="D20" s="27"/>
      <c r="E20" s="27"/>
      <c r="F20" s="27"/>
      <c r="G20" s="27"/>
      <c r="H20" s="27"/>
      <c r="I20" s="27"/>
      <c r="J20" s="27"/>
      <c r="K20" s="27"/>
      <c r="L20" s="27"/>
      <c r="M20" s="27"/>
      <c r="N20" s="27"/>
      <c r="O20" s="27"/>
      <c r="P20" s="29"/>
      <c r="Q20" s="115"/>
      <c r="R20" s="27"/>
      <c r="S20" s="29"/>
      <c r="T20" s="115"/>
    </row>
    <row r="21" spans="1:21" ht="14.4" x14ac:dyDescent="0.3">
      <c r="A21" s="111"/>
      <c r="B21" s="112" t="s">
        <v>19</v>
      </c>
      <c r="C21" s="185" t="s">
        <v>11</v>
      </c>
      <c r="D21" s="184"/>
      <c r="E21" s="184"/>
      <c r="F21" s="184"/>
      <c r="G21" s="112" t="s">
        <v>103</v>
      </c>
      <c r="I21" s="112"/>
      <c r="J21" s="112"/>
      <c r="K21" s="41" t="e">
        <f>O21/O16</f>
        <v>#DIV/0!</v>
      </c>
      <c r="L21" s="71"/>
      <c r="M21" s="71" t="s">
        <v>46</v>
      </c>
      <c r="N21" s="71"/>
      <c r="O21" s="131">
        <f>SUM(O17:O17)</f>
        <v>0</v>
      </c>
      <c r="P21" s="71"/>
      <c r="Q21" s="115"/>
      <c r="R21" s="131">
        <f>SUM(R17:R17)</f>
        <v>0</v>
      </c>
      <c r="S21" s="112"/>
      <c r="T21" s="115"/>
    </row>
    <row r="22" spans="1:21" ht="4.2" customHeight="1" x14ac:dyDescent="0.3">
      <c r="A22" s="111"/>
      <c r="B22" s="112"/>
      <c r="C22" s="112"/>
      <c r="D22" s="112"/>
      <c r="E22" s="112"/>
      <c r="F22" s="112"/>
      <c r="I22" s="112"/>
      <c r="J22" s="112"/>
      <c r="K22" s="112"/>
      <c r="L22" s="71"/>
      <c r="M22" s="71"/>
      <c r="N22" s="71"/>
      <c r="O22" s="131"/>
      <c r="P22" s="71"/>
      <c r="Q22" s="115"/>
      <c r="R22" s="131"/>
      <c r="S22" s="112"/>
      <c r="T22" s="115"/>
    </row>
    <row r="23" spans="1:21" ht="14.4" x14ac:dyDescent="0.3">
      <c r="A23" s="111"/>
      <c r="B23" s="112" t="s">
        <v>3</v>
      </c>
      <c r="C23" s="112" t="s">
        <v>144</v>
      </c>
      <c r="D23" s="112"/>
      <c r="E23" s="112"/>
      <c r="F23" s="112"/>
      <c r="I23" s="131"/>
      <c r="J23" s="197"/>
      <c r="K23" s="184"/>
      <c r="L23" s="184"/>
      <c r="M23" s="184"/>
      <c r="N23" s="184"/>
      <c r="O23" s="131"/>
      <c r="P23" s="112"/>
      <c r="Q23" s="115"/>
      <c r="R23" s="131" t="e">
        <f>ROUND(R21/$R$13,2)</f>
        <v>#DIV/0!</v>
      </c>
      <c r="S23" s="112"/>
      <c r="T23" s="115"/>
    </row>
    <row r="24" spans="1:21" ht="3.6" customHeight="1" x14ac:dyDescent="0.3">
      <c r="A24" s="111"/>
      <c r="B24" s="112"/>
      <c r="C24" s="112"/>
      <c r="D24" s="112"/>
      <c r="E24" s="112"/>
      <c r="F24" s="112"/>
      <c r="G24" s="112"/>
      <c r="I24" s="112"/>
      <c r="J24" s="112"/>
      <c r="K24" s="112"/>
      <c r="L24" s="71"/>
      <c r="M24" s="71"/>
      <c r="N24" s="71"/>
      <c r="O24" s="40"/>
      <c r="P24" s="41"/>
      <c r="Q24" s="42"/>
      <c r="R24" s="40"/>
      <c r="S24" s="43"/>
      <c r="T24" s="42"/>
    </row>
    <row r="25" spans="1:21" x14ac:dyDescent="0.3">
      <c r="A25" s="111"/>
      <c r="B25" s="112" t="s">
        <v>12</v>
      </c>
      <c r="C25" s="206" t="s">
        <v>126</v>
      </c>
      <c r="D25" s="206"/>
      <c r="E25" s="206"/>
      <c r="F25" s="206"/>
      <c r="G25" s="112"/>
      <c r="I25" s="131"/>
      <c r="J25" s="112"/>
      <c r="K25" s="41"/>
      <c r="L25" s="71"/>
      <c r="M25" s="71"/>
      <c r="N25" s="71"/>
      <c r="O25" s="1"/>
      <c r="P25" s="41"/>
      <c r="Q25" s="42"/>
      <c r="R25" s="131">
        <f>O25</f>
        <v>0</v>
      </c>
      <c r="S25" s="43"/>
      <c r="T25" s="42"/>
    </row>
    <row r="26" spans="1:21" ht="14.25" customHeight="1" x14ac:dyDescent="0.3">
      <c r="A26" s="111"/>
      <c r="B26" s="112"/>
      <c r="C26" s="129"/>
      <c r="D26" s="129"/>
      <c r="E26" s="129"/>
      <c r="F26" s="129"/>
      <c r="G26" s="112"/>
      <c r="I26" s="131"/>
      <c r="J26" s="112"/>
      <c r="K26" s="41"/>
      <c r="L26" s="71"/>
      <c r="M26" s="71"/>
      <c r="N26" s="71"/>
      <c r="O26" s="131"/>
      <c r="P26" s="41"/>
      <c r="Q26" s="42"/>
      <c r="R26" s="40"/>
      <c r="S26" s="43"/>
      <c r="T26" s="42"/>
    </row>
    <row r="27" spans="1:21" s="49" customFormat="1" ht="4.95" customHeight="1" x14ac:dyDescent="0.3">
      <c r="A27" s="45"/>
      <c r="B27" s="46"/>
      <c r="C27" s="46"/>
      <c r="D27" s="46"/>
      <c r="E27" s="46"/>
      <c r="F27" s="46"/>
      <c r="G27" s="46"/>
      <c r="H27" s="46"/>
      <c r="I27" s="46"/>
      <c r="J27" s="46"/>
      <c r="K27" s="46"/>
      <c r="L27" s="46"/>
      <c r="M27" s="46"/>
      <c r="N27" s="46"/>
      <c r="O27" s="46"/>
      <c r="P27" s="46"/>
      <c r="Q27" s="47"/>
      <c r="R27" s="48"/>
      <c r="S27" s="46"/>
      <c r="T27" s="47"/>
    </row>
    <row r="28" spans="1:21" s="49" customFormat="1" ht="4.95" customHeight="1" x14ac:dyDescent="0.3">
      <c r="R28" s="50"/>
    </row>
    <row r="29" spans="1:21" s="49" customFormat="1" ht="4.2" customHeight="1" x14ac:dyDescent="0.3">
      <c r="A29" s="51"/>
      <c r="B29" s="52"/>
      <c r="C29" s="52"/>
      <c r="D29" s="52"/>
      <c r="E29" s="52"/>
      <c r="F29" s="52"/>
      <c r="G29" s="52"/>
      <c r="H29" s="52"/>
      <c r="I29" s="52"/>
      <c r="J29" s="52"/>
      <c r="K29" s="52"/>
      <c r="L29" s="52"/>
      <c r="M29" s="52"/>
      <c r="N29" s="52"/>
      <c r="O29" s="52"/>
      <c r="P29" s="52"/>
      <c r="Q29" s="53"/>
      <c r="R29" s="54"/>
      <c r="S29" s="52"/>
      <c r="T29" s="53"/>
    </row>
    <row r="30" spans="1:21" ht="27.6" x14ac:dyDescent="0.3">
      <c r="A30" s="111"/>
      <c r="B30" s="112" t="s">
        <v>4</v>
      </c>
      <c r="C30" s="112" t="s">
        <v>20</v>
      </c>
      <c r="D30" s="112"/>
      <c r="E30" s="112"/>
      <c r="F30" s="112"/>
      <c r="G30" s="112"/>
      <c r="I30" s="75" t="s">
        <v>87</v>
      </c>
      <c r="J30" s="75"/>
      <c r="K30" s="75" t="s">
        <v>88</v>
      </c>
      <c r="L30" s="112"/>
      <c r="M30" s="112"/>
      <c r="N30" s="112"/>
      <c r="O30" s="112"/>
      <c r="P30" s="112"/>
      <c r="Q30" s="115"/>
      <c r="R30" s="74" t="s">
        <v>0</v>
      </c>
      <c r="S30" s="116"/>
      <c r="T30" s="115"/>
    </row>
    <row r="31" spans="1:21" ht="3.6" customHeight="1" x14ac:dyDescent="0.3">
      <c r="A31" s="111"/>
      <c r="B31" s="112"/>
      <c r="F31" s="30"/>
      <c r="G31" s="112"/>
      <c r="I31" s="55"/>
      <c r="J31" s="55"/>
      <c r="K31" s="55"/>
      <c r="L31" s="112"/>
      <c r="M31" s="112"/>
      <c r="N31" s="112"/>
      <c r="O31" s="112"/>
      <c r="P31" s="112"/>
      <c r="Q31" s="115"/>
      <c r="R31" s="112"/>
      <c r="S31" s="112"/>
      <c r="T31" s="115"/>
    </row>
    <row r="32" spans="1:21" x14ac:dyDescent="0.3">
      <c r="A32" s="111"/>
      <c r="B32" s="112" t="s">
        <v>5</v>
      </c>
      <c r="C32" s="107" t="s">
        <v>35</v>
      </c>
      <c r="G32" s="112" t="s">
        <v>107</v>
      </c>
      <c r="I32" s="55">
        <v>40756</v>
      </c>
      <c r="J32" s="112"/>
      <c r="K32" s="2"/>
      <c r="L32" s="112"/>
      <c r="M32" s="112"/>
      <c r="N32" s="112"/>
      <c r="O32" s="112"/>
      <c r="P32" s="112"/>
      <c r="Q32" s="115"/>
      <c r="R32" s="112"/>
      <c r="S32" s="112"/>
      <c r="T32" s="115"/>
    </row>
    <row r="33" spans="1:20" ht="3.6" customHeight="1" x14ac:dyDescent="0.3">
      <c r="A33" s="111"/>
      <c r="B33" s="112"/>
      <c r="F33" s="112"/>
      <c r="G33" s="112"/>
      <c r="I33" s="55"/>
      <c r="J33" s="55"/>
      <c r="K33" s="55"/>
      <c r="L33" s="112"/>
      <c r="M33" s="112"/>
      <c r="N33" s="112"/>
      <c r="O33" s="112"/>
      <c r="P33" s="112"/>
      <c r="Q33" s="115"/>
      <c r="R33" s="112"/>
      <c r="S33" s="112"/>
      <c r="T33" s="115"/>
    </row>
    <row r="34" spans="1:20" x14ac:dyDescent="0.3">
      <c r="A34" s="111"/>
      <c r="B34" s="112"/>
      <c r="G34" s="112" t="s">
        <v>108</v>
      </c>
      <c r="I34" s="56">
        <v>92.9</v>
      </c>
      <c r="J34" s="55"/>
      <c r="K34" s="4"/>
      <c r="L34" s="112"/>
      <c r="M34" s="112"/>
      <c r="N34" s="112"/>
      <c r="O34" s="112"/>
      <c r="P34" s="112"/>
      <c r="Q34" s="115"/>
      <c r="R34" s="112"/>
      <c r="S34" s="112"/>
      <c r="T34" s="115"/>
    </row>
    <row r="35" spans="1:20" ht="3.6" customHeight="1" x14ac:dyDescent="0.3">
      <c r="A35" s="111"/>
      <c r="B35" s="112"/>
      <c r="F35" s="30"/>
      <c r="G35" s="112"/>
      <c r="I35" s="55"/>
      <c r="J35" s="55"/>
      <c r="K35" s="55"/>
      <c r="L35" s="112"/>
      <c r="M35" s="112"/>
      <c r="N35" s="112"/>
      <c r="O35" s="112"/>
      <c r="P35" s="112"/>
      <c r="Q35" s="115"/>
      <c r="R35" s="112"/>
      <c r="S35" s="112"/>
      <c r="T35" s="115"/>
    </row>
    <row r="36" spans="1:20" x14ac:dyDescent="0.3">
      <c r="A36" s="111"/>
      <c r="B36" s="112" t="s">
        <v>6</v>
      </c>
      <c r="C36" s="57" t="s">
        <v>105</v>
      </c>
      <c r="D36" s="57"/>
      <c r="E36" s="57"/>
      <c r="G36" s="112"/>
      <c r="I36" s="58">
        <v>1818</v>
      </c>
      <c r="J36" s="112"/>
      <c r="K36" s="58">
        <f>ROUND(I36/I34*K34,-1)</f>
        <v>0</v>
      </c>
      <c r="L36" s="112"/>
      <c r="M36" s="112"/>
      <c r="N36" s="112"/>
      <c r="O36" s="58">
        <f>K36*O21</f>
        <v>0</v>
      </c>
      <c r="P36" s="112"/>
      <c r="Q36" s="115"/>
      <c r="R36" s="79">
        <f>ROUND($K$36*R21,0)</f>
        <v>0</v>
      </c>
      <c r="S36" s="112"/>
      <c r="T36" s="115"/>
    </row>
    <row r="37" spans="1:20" ht="3.6" customHeight="1" x14ac:dyDescent="0.3">
      <c r="A37" s="111"/>
      <c r="B37" s="112"/>
      <c r="G37" s="112"/>
      <c r="I37" s="112"/>
      <c r="J37" s="112"/>
      <c r="L37" s="112"/>
      <c r="M37" s="112"/>
      <c r="N37" s="112"/>
      <c r="O37" s="112"/>
      <c r="P37" s="112"/>
      <c r="Q37" s="115"/>
      <c r="R37" s="112"/>
      <c r="S37" s="112"/>
      <c r="T37" s="115"/>
    </row>
    <row r="38" spans="1:20" ht="31.95" customHeight="1" x14ac:dyDescent="0.3">
      <c r="A38" s="111"/>
      <c r="B38" s="112" t="s">
        <v>8</v>
      </c>
      <c r="C38" s="183" t="s">
        <v>106</v>
      </c>
      <c r="D38" s="184"/>
      <c r="E38" s="184"/>
      <c r="F38" s="184"/>
      <c r="G38" s="184"/>
      <c r="H38" s="131">
        <f>O16</f>
        <v>0</v>
      </c>
      <c r="I38" s="40">
        <f>IF(H38=0,0,IF(H38&lt;601,0.11,IF(H38&lt;801,0.1,IF(H38&lt;1001,0.09,IF(H38&lt;1201,0.08,IF(H38&lt;1601,0.07,0.06))))))</f>
        <v>0</v>
      </c>
      <c r="J38" s="40"/>
      <c r="K38" s="58">
        <f>ROUND(K36*I38,0)</f>
        <v>0</v>
      </c>
      <c r="L38" s="112"/>
      <c r="M38" s="112"/>
      <c r="N38" s="112"/>
      <c r="O38" s="58">
        <f>K38*O21</f>
        <v>0</v>
      </c>
      <c r="P38" s="112"/>
      <c r="Q38" s="115"/>
      <c r="R38" s="79">
        <f>O38</f>
        <v>0</v>
      </c>
      <c r="S38" s="112"/>
      <c r="T38" s="115"/>
    </row>
    <row r="39" spans="1:20" ht="3.6" customHeight="1" x14ac:dyDescent="0.3">
      <c r="A39" s="111"/>
      <c r="B39" s="112"/>
      <c r="G39" s="112"/>
      <c r="I39" s="112"/>
      <c r="J39" s="112"/>
      <c r="L39" s="112"/>
      <c r="M39" s="112"/>
      <c r="N39" s="112"/>
      <c r="O39" s="58"/>
      <c r="P39" s="112"/>
      <c r="Q39" s="115"/>
      <c r="R39" s="112"/>
      <c r="S39" s="112"/>
      <c r="T39" s="115"/>
    </row>
    <row r="40" spans="1:20" ht="14.4" x14ac:dyDescent="0.3">
      <c r="A40" s="111"/>
      <c r="B40" s="112" t="s">
        <v>21</v>
      </c>
      <c r="C40" s="107" t="s">
        <v>92</v>
      </c>
      <c r="F40" s="180"/>
      <c r="G40" s="181"/>
      <c r="H40" s="181"/>
      <c r="I40" s="181"/>
      <c r="J40" s="181"/>
      <c r="K40" s="182"/>
      <c r="L40" s="112"/>
      <c r="M40" s="112"/>
      <c r="N40" s="112"/>
      <c r="O40" s="17"/>
      <c r="P40" s="112"/>
      <c r="Q40" s="115"/>
      <c r="R40" s="79">
        <f>O40</f>
        <v>0</v>
      </c>
      <c r="S40" s="112"/>
      <c r="T40" s="115"/>
    </row>
    <row r="41" spans="1:20" ht="3.6" customHeight="1" x14ac:dyDescent="0.3">
      <c r="A41" s="111"/>
      <c r="B41" s="112"/>
      <c r="G41" s="112"/>
      <c r="I41" s="112"/>
      <c r="J41" s="112"/>
      <c r="L41" s="112"/>
      <c r="M41" s="112"/>
      <c r="N41" s="112"/>
      <c r="O41" s="112" t="s">
        <v>132</v>
      </c>
      <c r="P41" s="112"/>
      <c r="Q41" s="115"/>
      <c r="R41" s="112"/>
      <c r="S41" s="112"/>
      <c r="T41" s="115"/>
    </row>
    <row r="42" spans="1:20" ht="14.4" x14ac:dyDescent="0.3">
      <c r="A42" s="111"/>
      <c r="B42" s="112"/>
      <c r="F42" s="180"/>
      <c r="G42" s="181"/>
      <c r="H42" s="181"/>
      <c r="I42" s="181"/>
      <c r="J42" s="181"/>
      <c r="K42" s="182"/>
      <c r="L42" s="112"/>
      <c r="M42" s="112"/>
      <c r="N42" s="112"/>
      <c r="O42" s="17"/>
      <c r="P42" s="112"/>
      <c r="Q42" s="115"/>
      <c r="R42" s="79">
        <f>O42</f>
        <v>0</v>
      </c>
      <c r="S42" s="112"/>
      <c r="T42" s="115"/>
    </row>
    <row r="43" spans="1:20" ht="4.2" customHeight="1" x14ac:dyDescent="0.3">
      <c r="A43" s="111"/>
      <c r="B43" s="112"/>
      <c r="I43" s="112"/>
      <c r="J43" s="112"/>
      <c r="L43" s="112"/>
      <c r="M43" s="112"/>
      <c r="N43" s="112"/>
      <c r="O43" s="58"/>
      <c r="P43" s="112"/>
      <c r="Q43" s="115"/>
      <c r="R43" s="112"/>
      <c r="S43" s="112"/>
      <c r="T43" s="115"/>
    </row>
    <row r="44" spans="1:20" ht="15.6" customHeight="1" x14ac:dyDescent="0.3">
      <c r="A44" s="111"/>
      <c r="B44" s="112" t="s">
        <v>22</v>
      </c>
      <c r="C44" s="107" t="s">
        <v>104</v>
      </c>
      <c r="E44" s="112"/>
      <c r="G44" s="107" t="s">
        <v>14</v>
      </c>
      <c r="I44" s="60"/>
      <c r="J44" s="112"/>
      <c r="L44" s="112"/>
      <c r="M44" s="112"/>
      <c r="N44" s="112"/>
      <c r="O44" s="58">
        <f>SUM(O36:O42)</f>
        <v>0</v>
      </c>
      <c r="P44" s="112"/>
      <c r="Q44" s="115"/>
      <c r="R44" s="79">
        <f>SUM(R36:R42)</f>
        <v>0</v>
      </c>
      <c r="S44" s="112"/>
      <c r="T44" s="115"/>
    </row>
    <row r="45" spans="1:20" ht="15.6" customHeight="1" x14ac:dyDescent="0.3">
      <c r="A45" s="111"/>
      <c r="B45" s="112" t="s">
        <v>109</v>
      </c>
      <c r="C45" s="183" t="s">
        <v>145</v>
      </c>
      <c r="D45" s="184"/>
      <c r="E45" s="184"/>
      <c r="F45" s="184"/>
      <c r="G45" s="184"/>
      <c r="H45" s="184"/>
      <c r="I45" s="184"/>
      <c r="J45" s="184"/>
      <c r="K45" s="184"/>
      <c r="M45" s="76"/>
      <c r="N45" s="77"/>
      <c r="P45" s="112"/>
      <c r="Q45" s="115"/>
      <c r="R45" s="79"/>
      <c r="S45" s="112"/>
      <c r="T45" s="115"/>
    </row>
    <row r="46" spans="1:20" ht="15.6" customHeight="1" x14ac:dyDescent="0.3">
      <c r="A46" s="111"/>
      <c r="B46" s="112"/>
      <c r="C46" s="186"/>
      <c r="D46" s="186"/>
      <c r="E46" s="186"/>
      <c r="F46" s="186"/>
      <c r="G46" s="186"/>
      <c r="H46" s="186"/>
      <c r="I46" s="186"/>
      <c r="J46" s="186"/>
      <c r="K46" s="186"/>
      <c r="L46" s="203">
        <v>0.05</v>
      </c>
      <c r="M46" s="204"/>
      <c r="N46" s="205"/>
      <c r="O46" s="58">
        <f>ROUND(O44*L46,0)</f>
        <v>0</v>
      </c>
      <c r="P46" s="112"/>
      <c r="Q46" s="115"/>
      <c r="R46" s="79">
        <f>O46</f>
        <v>0</v>
      </c>
      <c r="S46" s="112"/>
      <c r="T46" s="115"/>
    </row>
    <row r="47" spans="1:20" ht="3.6" customHeight="1" x14ac:dyDescent="0.3">
      <c r="A47" s="111"/>
      <c r="B47" s="112"/>
      <c r="C47" s="132"/>
      <c r="D47" s="132"/>
      <c r="E47" s="132"/>
      <c r="F47" s="132"/>
      <c r="G47" s="132"/>
      <c r="H47" s="132"/>
      <c r="I47" s="132"/>
      <c r="J47" s="132"/>
      <c r="K47" s="132"/>
      <c r="L47" s="78"/>
      <c r="M47" s="78"/>
      <c r="N47" s="78"/>
      <c r="O47" s="58"/>
      <c r="P47" s="112"/>
      <c r="Q47" s="115"/>
      <c r="R47" s="79"/>
      <c r="S47" s="112"/>
      <c r="T47" s="115"/>
    </row>
    <row r="48" spans="1:20" ht="15.6" customHeight="1" x14ac:dyDescent="0.3">
      <c r="A48" s="111"/>
      <c r="B48" s="112" t="s">
        <v>110</v>
      </c>
      <c r="C48" s="107" t="s">
        <v>146</v>
      </c>
      <c r="E48" s="112"/>
      <c r="I48" s="60"/>
      <c r="J48" s="112"/>
      <c r="L48" s="112"/>
      <c r="M48" s="112"/>
      <c r="N48" s="112"/>
      <c r="O48" s="58">
        <f>SUM(O44:O46)</f>
        <v>0</v>
      </c>
      <c r="P48" s="112"/>
      <c r="Q48" s="115"/>
      <c r="R48" s="79">
        <f>SUM(R44:R46)</f>
        <v>0</v>
      </c>
      <c r="S48" s="112"/>
      <c r="T48" s="115"/>
    </row>
    <row r="49" spans="1:21" ht="4.2" customHeight="1" x14ac:dyDescent="0.3">
      <c r="A49" s="111"/>
      <c r="B49" s="112"/>
      <c r="E49" s="112"/>
      <c r="I49" s="60"/>
      <c r="J49" s="112"/>
      <c r="L49" s="112"/>
      <c r="M49" s="112"/>
      <c r="N49" s="112"/>
      <c r="O49" s="58"/>
      <c r="P49" s="112"/>
      <c r="Q49" s="115"/>
      <c r="R49" s="79"/>
      <c r="S49" s="112"/>
      <c r="T49" s="115"/>
    </row>
    <row r="50" spans="1:21" ht="14.4" x14ac:dyDescent="0.3">
      <c r="A50" s="111"/>
      <c r="B50" s="112" t="s">
        <v>111</v>
      </c>
      <c r="C50" s="107" t="s">
        <v>52</v>
      </c>
      <c r="F50" s="180"/>
      <c r="G50" s="181"/>
      <c r="H50" s="181"/>
      <c r="I50" s="181"/>
      <c r="J50" s="181"/>
      <c r="K50" s="182"/>
      <c r="L50" s="112"/>
      <c r="M50" s="112"/>
      <c r="N50" s="112"/>
      <c r="O50" s="17"/>
      <c r="P50" s="112"/>
      <c r="Q50" s="115"/>
      <c r="R50" s="79">
        <f>O50</f>
        <v>0</v>
      </c>
      <c r="S50" s="112"/>
      <c r="T50" s="115"/>
    </row>
    <row r="51" spans="1:21" ht="3" customHeight="1" x14ac:dyDescent="0.3">
      <c r="A51" s="111"/>
      <c r="B51" s="112"/>
      <c r="F51" s="112"/>
      <c r="G51" s="112"/>
      <c r="H51" s="112"/>
      <c r="J51" s="112"/>
      <c r="K51" s="112"/>
      <c r="L51" s="112"/>
      <c r="M51" s="112"/>
      <c r="N51" s="112"/>
      <c r="P51" s="112"/>
      <c r="Q51" s="115"/>
      <c r="R51" s="60"/>
      <c r="S51" s="112"/>
      <c r="T51" s="115"/>
    </row>
    <row r="52" spans="1:21" ht="14.4" x14ac:dyDescent="0.3">
      <c r="A52" s="111"/>
      <c r="B52" s="112" t="s">
        <v>118</v>
      </c>
      <c r="C52" s="107" t="s">
        <v>95</v>
      </c>
      <c r="D52" s="129"/>
      <c r="E52" s="129"/>
      <c r="F52" s="180"/>
      <c r="G52" s="181"/>
      <c r="H52" s="181"/>
      <c r="I52" s="181"/>
      <c r="J52" s="181"/>
      <c r="K52" s="182"/>
      <c r="L52" s="112"/>
      <c r="M52" s="112"/>
      <c r="N52" s="112"/>
      <c r="O52" s="17"/>
      <c r="P52" s="112"/>
      <c r="Q52" s="115"/>
      <c r="R52" s="79">
        <f>O52</f>
        <v>0</v>
      </c>
      <c r="S52" s="112"/>
      <c r="T52" s="115"/>
    </row>
    <row r="53" spans="1:21" ht="3.6" customHeight="1" x14ac:dyDescent="0.3">
      <c r="A53" s="111"/>
      <c r="B53" s="112"/>
      <c r="F53" s="112"/>
      <c r="G53" s="112"/>
      <c r="H53" s="112"/>
      <c r="J53" s="112"/>
      <c r="K53" s="112"/>
      <c r="L53" s="112"/>
      <c r="M53" s="112"/>
      <c r="N53" s="112"/>
      <c r="P53" s="112"/>
      <c r="Q53" s="115"/>
      <c r="R53" s="60"/>
      <c r="S53" s="112"/>
      <c r="T53" s="115"/>
    </row>
    <row r="54" spans="1:21" x14ac:dyDescent="0.3">
      <c r="A54" s="111"/>
      <c r="B54" s="112" t="s">
        <v>119</v>
      </c>
      <c r="C54" s="107" t="s">
        <v>120</v>
      </c>
      <c r="G54" s="112"/>
      <c r="I54" s="112"/>
      <c r="J54" s="112"/>
      <c r="K54" s="60"/>
      <c r="L54" s="112"/>
      <c r="M54" s="112"/>
      <c r="N54" s="112"/>
      <c r="O54" s="58">
        <f>O48-O50-O52</f>
        <v>0</v>
      </c>
      <c r="P54" s="112"/>
      <c r="Q54" s="115"/>
      <c r="R54" s="79">
        <f>R48-R50-R52</f>
        <v>0</v>
      </c>
      <c r="S54" s="112"/>
      <c r="T54" s="115"/>
    </row>
    <row r="55" spans="1:21" ht="3.6" customHeight="1" x14ac:dyDescent="0.3">
      <c r="A55" s="111"/>
      <c r="B55" s="112"/>
      <c r="C55" s="112"/>
      <c r="D55" s="112"/>
      <c r="E55" s="112"/>
      <c r="F55" s="112"/>
      <c r="G55" s="112"/>
      <c r="H55" s="112"/>
      <c r="I55" s="112"/>
      <c r="J55" s="112"/>
      <c r="K55" s="112"/>
      <c r="L55" s="112"/>
      <c r="M55" s="112"/>
      <c r="N55" s="112"/>
      <c r="O55" s="112"/>
      <c r="P55" s="112"/>
      <c r="Q55" s="115"/>
      <c r="R55" s="112"/>
      <c r="S55" s="112"/>
      <c r="T55" s="115"/>
    </row>
    <row r="56" spans="1:21" ht="3.6" customHeight="1" x14ac:dyDescent="0.3">
      <c r="A56" s="26"/>
      <c r="B56" s="27"/>
      <c r="C56" s="27"/>
      <c r="D56" s="27"/>
      <c r="E56" s="27"/>
      <c r="F56" s="27"/>
      <c r="G56" s="27"/>
      <c r="H56" s="27"/>
      <c r="I56" s="27"/>
      <c r="J56" s="27"/>
      <c r="K56" s="27"/>
      <c r="L56" s="27"/>
      <c r="M56" s="27"/>
      <c r="N56" s="27"/>
      <c r="O56" s="27"/>
      <c r="P56" s="29"/>
      <c r="Q56" s="115"/>
      <c r="R56" s="27"/>
      <c r="S56" s="29"/>
      <c r="T56" s="115"/>
    </row>
    <row r="57" spans="1:21" x14ac:dyDescent="0.3">
      <c r="A57" s="111"/>
      <c r="B57" s="112" t="s">
        <v>23</v>
      </c>
      <c r="C57" s="112" t="s">
        <v>56</v>
      </c>
      <c r="D57" s="112"/>
      <c r="E57" s="112"/>
      <c r="F57" s="112"/>
      <c r="G57" s="112"/>
      <c r="H57" s="68"/>
      <c r="P57" s="71"/>
      <c r="Q57" s="115"/>
      <c r="R57" s="107" t="s">
        <v>14</v>
      </c>
      <c r="S57" s="112"/>
      <c r="T57" s="115"/>
      <c r="U57" s="128"/>
    </row>
    <row r="58" spans="1:21" x14ac:dyDescent="0.3">
      <c r="A58" s="111"/>
      <c r="B58" s="112" t="s">
        <v>62</v>
      </c>
      <c r="C58" s="185" t="s">
        <v>120</v>
      </c>
      <c r="D58" s="184"/>
      <c r="E58" s="184"/>
      <c r="F58" s="184"/>
      <c r="G58" s="112"/>
      <c r="H58" s="112" t="s">
        <v>14</v>
      </c>
      <c r="J58" s="71" t="s">
        <v>2</v>
      </c>
      <c r="K58" s="3">
        <v>0.05</v>
      </c>
      <c r="L58" s="71"/>
      <c r="M58" s="71"/>
      <c r="N58" s="71"/>
      <c r="O58" s="58">
        <f>ROUND(K58*O54,0)</f>
        <v>0</v>
      </c>
      <c r="P58" s="71"/>
      <c r="Q58" s="115"/>
      <c r="R58" s="79">
        <f>O58</f>
        <v>0</v>
      </c>
      <c r="S58" s="112"/>
      <c r="T58" s="115"/>
      <c r="U58" s="128"/>
    </row>
    <row r="59" spans="1:21" x14ac:dyDescent="0.3">
      <c r="A59" s="111"/>
      <c r="B59" s="112"/>
      <c r="C59" s="184"/>
      <c r="D59" s="184"/>
      <c r="E59" s="184"/>
      <c r="F59" s="184"/>
      <c r="G59" s="112"/>
      <c r="H59" s="112"/>
      <c r="J59" s="71"/>
      <c r="K59" s="40"/>
      <c r="L59" s="71"/>
      <c r="M59" s="71"/>
      <c r="N59" s="71"/>
      <c r="O59" s="58"/>
      <c r="P59" s="71"/>
      <c r="Q59" s="115"/>
      <c r="R59" s="79"/>
      <c r="S59" s="112"/>
      <c r="T59" s="115"/>
      <c r="U59" s="128"/>
    </row>
    <row r="60" spans="1:21" x14ac:dyDescent="0.3">
      <c r="A60" s="111"/>
      <c r="B60" s="112" t="s">
        <v>63</v>
      </c>
      <c r="C60" s="112" t="s">
        <v>51</v>
      </c>
      <c r="D60" s="112"/>
      <c r="E60" s="112"/>
      <c r="F60" s="112"/>
      <c r="G60" s="112"/>
      <c r="H60" s="112" t="s">
        <v>14</v>
      </c>
      <c r="J60" s="71" t="s">
        <v>2</v>
      </c>
      <c r="K60" s="40">
        <v>0.01</v>
      </c>
      <c r="L60" s="71"/>
      <c r="M60" s="71"/>
      <c r="N60" s="71"/>
      <c r="O60" s="58">
        <f>ROUND(K60*O50,0)</f>
        <v>0</v>
      </c>
      <c r="P60" s="71"/>
      <c r="Q60" s="115"/>
      <c r="R60" s="79">
        <f>O60</f>
        <v>0</v>
      </c>
      <c r="S60" s="112"/>
      <c r="T60" s="115"/>
      <c r="U60" s="128"/>
    </row>
    <row r="61" spans="1:21" x14ac:dyDescent="0.3">
      <c r="A61" s="111"/>
      <c r="B61" s="112" t="s">
        <v>94</v>
      </c>
      <c r="C61" s="112" t="s">
        <v>96</v>
      </c>
      <c r="D61" s="112"/>
      <c r="E61" s="112"/>
      <c r="F61" s="112"/>
      <c r="G61" s="112"/>
      <c r="H61" s="112" t="s">
        <v>14</v>
      </c>
      <c r="J61" s="71" t="s">
        <v>2</v>
      </c>
      <c r="K61" s="40">
        <v>3.5000000000000003E-2</v>
      </c>
      <c r="L61" s="71"/>
      <c r="M61" s="71"/>
      <c r="N61" s="71"/>
      <c r="O61" s="58">
        <f>ROUND(K61*O52,0)</f>
        <v>0</v>
      </c>
      <c r="P61" s="71"/>
      <c r="Q61" s="115"/>
      <c r="R61" s="79">
        <f>O61</f>
        <v>0</v>
      </c>
      <c r="S61" s="112"/>
      <c r="T61" s="115"/>
      <c r="U61" s="128"/>
    </row>
    <row r="62" spans="1:21" x14ac:dyDescent="0.3">
      <c r="A62" s="111"/>
      <c r="B62" s="112" t="s">
        <v>112</v>
      </c>
      <c r="C62" s="112" t="s">
        <v>55</v>
      </c>
      <c r="D62" s="112"/>
      <c r="E62" s="112"/>
      <c r="F62" s="112"/>
      <c r="G62" s="112"/>
      <c r="H62" s="112" t="s">
        <v>14</v>
      </c>
      <c r="J62" s="71" t="s">
        <v>2</v>
      </c>
      <c r="K62" s="112"/>
      <c r="L62" s="71"/>
      <c r="M62" s="71"/>
      <c r="N62" s="71"/>
      <c r="O62" s="58">
        <f>SUM(O58:O61)</f>
        <v>0</v>
      </c>
      <c r="P62" s="71"/>
      <c r="Q62" s="115"/>
      <c r="R62" s="79">
        <f>O62</f>
        <v>0</v>
      </c>
      <c r="S62" s="112"/>
      <c r="T62" s="115"/>
      <c r="U62" s="128"/>
    </row>
    <row r="63" spans="1:21" ht="3.6" customHeight="1" x14ac:dyDescent="0.3">
      <c r="A63" s="111"/>
      <c r="B63" s="112"/>
      <c r="C63" s="112"/>
      <c r="D63" s="112"/>
      <c r="E63" s="112"/>
      <c r="F63" s="112"/>
      <c r="G63" s="112"/>
      <c r="H63" s="112"/>
      <c r="J63" s="112"/>
      <c r="K63" s="112"/>
      <c r="L63" s="112"/>
      <c r="M63" s="112"/>
      <c r="N63" s="112"/>
      <c r="O63" s="112"/>
      <c r="P63" s="112"/>
      <c r="Q63" s="115"/>
      <c r="R63" s="112"/>
      <c r="S63" s="112"/>
      <c r="T63" s="115"/>
    </row>
    <row r="64" spans="1:21" x14ac:dyDescent="0.3">
      <c r="A64" s="111"/>
      <c r="B64" s="112" t="s">
        <v>24</v>
      </c>
      <c r="C64" s="112" t="s">
        <v>113</v>
      </c>
      <c r="D64" s="112"/>
      <c r="E64" s="112"/>
      <c r="F64" s="112"/>
      <c r="G64" s="112"/>
      <c r="P64" s="112"/>
      <c r="Q64" s="115"/>
      <c r="S64" s="112"/>
      <c r="T64" s="115"/>
    </row>
    <row r="65" spans="1:20" x14ac:dyDescent="0.3">
      <c r="A65" s="111"/>
      <c r="B65" s="112" t="s">
        <v>49</v>
      </c>
      <c r="C65" s="112" t="s">
        <v>97</v>
      </c>
      <c r="D65" s="112"/>
      <c r="E65" s="112"/>
      <c r="F65" s="112"/>
      <c r="G65" s="112"/>
      <c r="H65" s="112" t="s">
        <v>14</v>
      </c>
      <c r="J65" s="71" t="s">
        <v>2</v>
      </c>
      <c r="K65" s="112"/>
      <c r="L65" s="112"/>
      <c r="M65" s="112"/>
      <c r="N65" s="112"/>
      <c r="O65" s="17"/>
      <c r="P65" s="112"/>
      <c r="Q65" s="115"/>
      <c r="R65" s="79">
        <f>O65</f>
        <v>0</v>
      </c>
      <c r="S65" s="112"/>
      <c r="T65" s="115"/>
    </row>
    <row r="66" spans="1:20" ht="3" customHeight="1" x14ac:dyDescent="0.3">
      <c r="A66" s="111"/>
      <c r="B66" s="112"/>
      <c r="F66" s="112"/>
      <c r="G66" s="112"/>
      <c r="H66" s="112"/>
      <c r="K66" s="112"/>
      <c r="L66" s="112"/>
      <c r="M66" s="112"/>
      <c r="N66" s="112"/>
      <c r="P66" s="112"/>
      <c r="Q66" s="115"/>
      <c r="R66" s="79">
        <f>O66</f>
        <v>0</v>
      </c>
      <c r="S66" s="112"/>
      <c r="T66" s="115"/>
    </row>
    <row r="67" spans="1:20" x14ac:dyDescent="0.3">
      <c r="A67" s="111"/>
      <c r="B67" s="112" t="s">
        <v>50</v>
      </c>
      <c r="C67" s="112" t="s">
        <v>99</v>
      </c>
      <c r="D67" s="112"/>
      <c r="E67" s="112"/>
      <c r="F67" s="112"/>
      <c r="G67" s="112"/>
      <c r="H67" s="112" t="s">
        <v>14</v>
      </c>
      <c r="J67" s="71" t="s">
        <v>2</v>
      </c>
      <c r="K67" s="112"/>
      <c r="L67" s="112"/>
      <c r="M67" s="112"/>
      <c r="N67" s="112"/>
      <c r="O67" s="17"/>
      <c r="P67" s="112"/>
      <c r="Q67" s="115"/>
      <c r="R67" s="79">
        <f>O67</f>
        <v>0</v>
      </c>
      <c r="S67" s="112"/>
      <c r="T67" s="115"/>
    </row>
    <row r="68" spans="1:20" ht="3" customHeight="1" x14ac:dyDescent="0.3">
      <c r="A68" s="111"/>
      <c r="B68" s="112"/>
      <c r="F68" s="112"/>
      <c r="G68" s="112"/>
      <c r="H68" s="112"/>
      <c r="K68" s="112"/>
      <c r="L68" s="112"/>
      <c r="M68" s="112"/>
      <c r="N68" s="112"/>
      <c r="P68" s="112"/>
      <c r="Q68" s="115"/>
      <c r="R68" s="60"/>
      <c r="S68" s="112"/>
      <c r="T68" s="115"/>
    </row>
    <row r="69" spans="1:20" x14ac:dyDescent="0.3">
      <c r="A69" s="111"/>
      <c r="B69" s="112" t="s">
        <v>64</v>
      </c>
      <c r="C69" s="112" t="s">
        <v>98</v>
      </c>
      <c r="D69" s="112"/>
      <c r="E69" s="112"/>
      <c r="F69" s="112"/>
      <c r="G69" s="112"/>
      <c r="H69" s="112" t="s">
        <v>14</v>
      </c>
      <c r="J69" s="71" t="s">
        <v>2</v>
      </c>
      <c r="K69" s="112"/>
      <c r="L69" s="112"/>
      <c r="M69" s="112"/>
      <c r="N69" s="112"/>
      <c r="O69" s="58">
        <f>SUM(O65:O67)</f>
        <v>0</v>
      </c>
      <c r="P69" s="112"/>
      <c r="Q69" s="115"/>
      <c r="R69" s="58">
        <f>SUM(R65:R67)</f>
        <v>0</v>
      </c>
      <c r="S69" s="112"/>
      <c r="T69" s="115"/>
    </row>
    <row r="70" spans="1:20" ht="3.6" customHeight="1" x14ac:dyDescent="0.3">
      <c r="A70" s="111"/>
      <c r="B70" s="112"/>
      <c r="C70" s="112"/>
      <c r="D70" s="112"/>
      <c r="E70" s="112"/>
      <c r="F70" s="112"/>
      <c r="G70" s="112"/>
      <c r="H70" s="112"/>
      <c r="I70" s="112"/>
      <c r="J70" s="112"/>
      <c r="K70" s="112"/>
      <c r="L70" s="112"/>
      <c r="M70" s="112"/>
      <c r="N70" s="112"/>
      <c r="O70" s="112"/>
      <c r="P70" s="112"/>
      <c r="Q70" s="115"/>
      <c r="R70" s="112"/>
      <c r="S70" s="112"/>
      <c r="T70" s="115"/>
    </row>
    <row r="71" spans="1:20" ht="3.6" customHeight="1" thickBot="1" x14ac:dyDescent="0.35">
      <c r="A71" s="26"/>
      <c r="B71" s="27"/>
      <c r="C71" s="27"/>
      <c r="D71" s="27"/>
      <c r="E71" s="27"/>
      <c r="F71" s="27"/>
      <c r="G71" s="27"/>
      <c r="H71" s="27"/>
      <c r="I71" s="27"/>
      <c r="J71" s="27"/>
      <c r="K71" s="27"/>
      <c r="L71" s="27"/>
      <c r="M71" s="27"/>
      <c r="N71" s="27"/>
      <c r="O71" s="27"/>
      <c r="P71" s="29"/>
      <c r="Q71" s="115"/>
      <c r="R71" s="27"/>
      <c r="S71" s="29"/>
      <c r="T71" s="115"/>
    </row>
    <row r="72" spans="1:20" ht="14.4" thickBot="1" x14ac:dyDescent="0.35">
      <c r="A72" s="111"/>
      <c r="B72" s="112" t="s">
        <v>25</v>
      </c>
      <c r="C72" s="112" t="s">
        <v>38</v>
      </c>
      <c r="D72" s="112"/>
      <c r="E72" s="112"/>
      <c r="F72" s="112"/>
      <c r="G72" s="112"/>
      <c r="H72" s="112" t="s">
        <v>14</v>
      </c>
      <c r="J72" s="71" t="s">
        <v>2</v>
      </c>
      <c r="O72" s="60">
        <f>O62+O69</f>
        <v>0</v>
      </c>
      <c r="P72" s="71"/>
      <c r="Q72" s="61"/>
      <c r="R72" s="87">
        <f>R62+R69</f>
        <v>0</v>
      </c>
      <c r="S72" s="62"/>
      <c r="T72" s="61"/>
    </row>
    <row r="73" spans="1:20" ht="4.95" customHeight="1" x14ac:dyDescent="0.3">
      <c r="A73" s="113"/>
      <c r="B73" s="114"/>
      <c r="C73" s="114"/>
      <c r="D73" s="114"/>
      <c r="E73" s="114"/>
      <c r="F73" s="114"/>
      <c r="G73" s="114"/>
      <c r="H73" s="114"/>
      <c r="I73" s="114"/>
      <c r="J73" s="114"/>
      <c r="K73" s="114"/>
      <c r="L73" s="114"/>
      <c r="M73" s="114"/>
      <c r="N73" s="114"/>
      <c r="O73" s="114"/>
      <c r="P73" s="114"/>
      <c r="Q73" s="117"/>
      <c r="R73" s="114"/>
      <c r="S73" s="114"/>
      <c r="T73" s="117"/>
    </row>
    <row r="74" spans="1:20" ht="4.95" customHeight="1" x14ac:dyDescent="0.3"/>
    <row r="75" spans="1:20" ht="4.95" customHeight="1" x14ac:dyDescent="0.3">
      <c r="A75" s="108"/>
      <c r="B75" s="109"/>
      <c r="C75" s="109"/>
      <c r="D75" s="109"/>
      <c r="E75" s="109"/>
      <c r="F75" s="109"/>
      <c r="G75" s="109"/>
      <c r="H75" s="109"/>
      <c r="I75" s="109"/>
      <c r="J75" s="109"/>
      <c r="K75" s="109"/>
      <c r="L75" s="109"/>
      <c r="M75" s="109"/>
      <c r="N75" s="109"/>
      <c r="O75" s="109"/>
      <c r="P75" s="109"/>
      <c r="Q75" s="119"/>
      <c r="R75" s="109"/>
      <c r="S75" s="109"/>
      <c r="T75" s="119"/>
    </row>
    <row r="76" spans="1:20" ht="30.6" customHeight="1" x14ac:dyDescent="0.3">
      <c r="A76" s="23"/>
      <c r="B76" s="86" t="s">
        <v>7</v>
      </c>
      <c r="C76" s="86" t="s">
        <v>28</v>
      </c>
      <c r="D76" s="86"/>
      <c r="E76" s="86"/>
      <c r="F76" s="86"/>
      <c r="G76" s="86"/>
      <c r="H76" s="86"/>
      <c r="I76" s="86"/>
      <c r="J76" s="86"/>
      <c r="K76" s="88" t="s">
        <v>147</v>
      </c>
      <c r="L76" s="86"/>
      <c r="M76" s="86"/>
      <c r="N76" s="86"/>
      <c r="O76" s="88" t="s">
        <v>148</v>
      </c>
      <c r="P76" s="38"/>
      <c r="Q76" s="115"/>
      <c r="R76" s="63" t="s">
        <v>0</v>
      </c>
      <c r="S76" s="38"/>
      <c r="T76" s="115"/>
    </row>
    <row r="77" spans="1:20" ht="3.6" customHeight="1" x14ac:dyDescent="0.3">
      <c r="A77" s="111"/>
      <c r="B77" s="112"/>
      <c r="C77" s="112"/>
      <c r="D77" s="112"/>
      <c r="E77" s="112"/>
      <c r="G77" s="112"/>
      <c r="M77" s="112"/>
      <c r="N77" s="112"/>
      <c r="P77" s="112"/>
      <c r="Q77" s="115"/>
      <c r="R77" s="64"/>
      <c r="S77" s="112"/>
      <c r="T77" s="115"/>
    </row>
    <row r="78" spans="1:20" x14ac:dyDescent="0.3">
      <c r="A78" s="111"/>
      <c r="B78" s="112" t="s">
        <v>9</v>
      </c>
      <c r="C78" s="107" t="s">
        <v>35</v>
      </c>
      <c r="G78" s="112"/>
      <c r="H78" s="112" t="s">
        <v>107</v>
      </c>
      <c r="K78" s="65">
        <v>2011</v>
      </c>
      <c r="L78" s="112"/>
      <c r="M78" s="112"/>
      <c r="N78" s="112"/>
      <c r="O78" s="5"/>
      <c r="P78" s="112"/>
      <c r="Q78" s="115"/>
      <c r="R78" s="58"/>
      <c r="S78" s="112"/>
      <c r="T78" s="115"/>
    </row>
    <row r="79" spans="1:20" ht="12.75" customHeight="1" x14ac:dyDescent="0.3">
      <c r="A79" s="111"/>
      <c r="B79" s="112"/>
      <c r="C79" s="112"/>
      <c r="D79" s="112"/>
      <c r="E79" s="112"/>
      <c r="G79" s="112"/>
      <c r="H79" s="112" t="s">
        <v>108</v>
      </c>
      <c r="K79" s="107">
        <v>97.2</v>
      </c>
      <c r="L79" s="112"/>
      <c r="M79" s="112"/>
      <c r="N79" s="112"/>
      <c r="O79" s="4"/>
      <c r="P79" s="112"/>
      <c r="Q79" s="115"/>
      <c r="R79" s="58"/>
      <c r="S79" s="112"/>
      <c r="T79" s="115"/>
    </row>
    <row r="80" spans="1:20" ht="2.4" customHeight="1" x14ac:dyDescent="0.3">
      <c r="A80" s="111"/>
      <c r="B80" s="86"/>
      <c r="C80" s="112"/>
      <c r="D80" s="112"/>
      <c r="E80" s="112"/>
      <c r="F80" s="112"/>
      <c r="G80" s="112"/>
      <c r="H80" s="112" t="s">
        <v>108</v>
      </c>
      <c r="K80" s="112"/>
      <c r="L80" s="112"/>
      <c r="M80" s="112"/>
      <c r="N80" s="112"/>
      <c r="O80" s="112"/>
      <c r="P80" s="112"/>
      <c r="Q80" s="115"/>
      <c r="R80" s="112"/>
      <c r="S80" s="112"/>
      <c r="T80" s="115"/>
    </row>
    <row r="81" spans="1:21" x14ac:dyDescent="0.3">
      <c r="A81" s="26"/>
      <c r="B81" s="112" t="s">
        <v>13</v>
      </c>
      <c r="C81" s="27" t="s">
        <v>149</v>
      </c>
      <c r="D81" s="27"/>
      <c r="E81" s="27"/>
      <c r="F81" s="27"/>
      <c r="G81" s="27"/>
      <c r="H81" s="27"/>
      <c r="I81" s="27"/>
      <c r="J81" s="27"/>
      <c r="K81" s="27"/>
      <c r="L81" s="27"/>
      <c r="M81" s="27"/>
      <c r="N81" s="27"/>
      <c r="O81" s="27"/>
      <c r="P81" s="29"/>
      <c r="Q81" s="115"/>
      <c r="R81" s="27"/>
      <c r="S81" s="29"/>
      <c r="T81" s="115"/>
    </row>
    <row r="82" spans="1:21" ht="15.75" customHeight="1" x14ac:dyDescent="0.3">
      <c r="A82" s="111"/>
      <c r="B82" s="112" t="s">
        <v>36</v>
      </c>
      <c r="C82" s="112" t="s">
        <v>127</v>
      </c>
      <c r="D82" s="112"/>
      <c r="E82" s="112"/>
      <c r="G82" s="112"/>
      <c r="J82" s="58"/>
      <c r="K82" s="58"/>
      <c r="L82" s="112"/>
      <c r="M82" s="112"/>
      <c r="N82" s="112"/>
      <c r="O82" s="17"/>
      <c r="P82" s="112"/>
      <c r="Q82" s="115"/>
      <c r="R82" s="60">
        <f>O82</f>
        <v>0</v>
      </c>
      <c r="S82" s="112"/>
      <c r="T82" s="115"/>
    </row>
    <row r="83" spans="1:21" ht="15.75" customHeight="1" x14ac:dyDescent="0.3">
      <c r="A83" s="111"/>
      <c r="B83" s="112" t="s">
        <v>43</v>
      </c>
      <c r="C83" s="112" t="s">
        <v>128</v>
      </c>
      <c r="D83" s="112"/>
      <c r="E83" s="112"/>
      <c r="G83" s="112"/>
      <c r="J83" s="58"/>
      <c r="K83" s="58">
        <v>750</v>
      </c>
      <c r="L83" s="112"/>
      <c r="M83" s="112"/>
      <c r="N83" s="112"/>
      <c r="O83" s="58">
        <f t="shared" ref="O83:O84" si="0">ROUNDUP(K83/$K$79*$O$79,-1)</f>
        <v>0</v>
      </c>
      <c r="P83" s="112"/>
      <c r="Q83" s="115"/>
      <c r="R83" s="60">
        <f>$O83*R$13</f>
        <v>0</v>
      </c>
      <c r="S83" s="112"/>
      <c r="T83" s="115"/>
    </row>
    <row r="84" spans="1:21" ht="15.75" customHeight="1" x14ac:dyDescent="0.3">
      <c r="A84" s="111"/>
      <c r="B84" s="112" t="s">
        <v>43</v>
      </c>
      <c r="C84" s="112" t="s">
        <v>129</v>
      </c>
      <c r="D84" s="112"/>
      <c r="E84" s="112"/>
      <c r="G84" s="112"/>
      <c r="J84" s="58"/>
      <c r="K84" s="58">
        <v>350</v>
      </c>
      <c r="L84" s="112"/>
      <c r="M84" s="112"/>
      <c r="N84" s="112"/>
      <c r="O84" s="58">
        <f t="shared" si="0"/>
        <v>0</v>
      </c>
      <c r="P84" s="112"/>
      <c r="Q84" s="115"/>
      <c r="R84" s="60">
        <f>$O84*R$13</f>
        <v>0</v>
      </c>
      <c r="S84" s="112"/>
      <c r="T84" s="115"/>
    </row>
    <row r="85" spans="1:21" ht="14.4" x14ac:dyDescent="0.3">
      <c r="A85" s="111"/>
      <c r="B85" s="112" t="s">
        <v>44</v>
      </c>
      <c r="C85" s="107" t="s">
        <v>47</v>
      </c>
      <c r="F85" s="180"/>
      <c r="G85" s="181"/>
      <c r="H85" s="181"/>
      <c r="I85" s="181"/>
      <c r="J85" s="181"/>
      <c r="K85" s="182"/>
      <c r="N85" s="112"/>
      <c r="O85" s="17"/>
      <c r="P85" s="112"/>
      <c r="Q85" s="115"/>
      <c r="R85" s="60">
        <f>O85</f>
        <v>0</v>
      </c>
      <c r="S85" s="112"/>
      <c r="T85" s="115"/>
    </row>
    <row r="86" spans="1:21" ht="3.6" customHeight="1" x14ac:dyDescent="0.3">
      <c r="A86" s="111"/>
      <c r="B86" s="112"/>
      <c r="F86" s="112"/>
      <c r="G86" s="112"/>
      <c r="I86" s="58"/>
      <c r="J86" s="58"/>
      <c r="K86" s="58"/>
      <c r="N86" s="112"/>
      <c r="P86" s="112"/>
      <c r="Q86" s="115"/>
      <c r="R86" s="112"/>
      <c r="S86" s="112"/>
      <c r="T86" s="115"/>
    </row>
    <row r="87" spans="1:21" x14ac:dyDescent="0.3">
      <c r="A87" s="111"/>
      <c r="B87" s="44" t="s">
        <v>114</v>
      </c>
      <c r="C87" s="112" t="s">
        <v>45</v>
      </c>
      <c r="D87" s="112"/>
      <c r="E87" s="112"/>
      <c r="F87" s="112"/>
      <c r="G87" s="112"/>
      <c r="I87" s="58"/>
      <c r="J87" s="58"/>
      <c r="K87" s="58"/>
      <c r="L87" s="112"/>
      <c r="M87" s="112"/>
      <c r="N87" s="112"/>
      <c r="O87" s="60">
        <f>SUM(R87:T87)</f>
        <v>0</v>
      </c>
      <c r="P87" s="112"/>
      <c r="Q87" s="115"/>
      <c r="R87" s="60">
        <f>SUM(R82:R86)</f>
        <v>0</v>
      </c>
      <c r="S87" s="112"/>
      <c r="T87" s="115"/>
      <c r="U87" s="128"/>
    </row>
    <row r="88" spans="1:21" ht="14.4" x14ac:dyDescent="0.3">
      <c r="A88" s="111"/>
      <c r="B88" s="112" t="s">
        <v>115</v>
      </c>
      <c r="C88" s="107" t="s">
        <v>52</v>
      </c>
      <c r="F88" s="180"/>
      <c r="G88" s="181"/>
      <c r="H88" s="181"/>
      <c r="I88" s="181"/>
      <c r="J88" s="181"/>
      <c r="K88" s="182"/>
      <c r="L88" s="112"/>
      <c r="M88" s="112"/>
      <c r="N88" s="112"/>
      <c r="O88" s="17"/>
      <c r="P88" s="112"/>
      <c r="Q88" s="115"/>
      <c r="R88" s="79">
        <f>O88</f>
        <v>0</v>
      </c>
      <c r="S88" s="112"/>
      <c r="T88" s="115"/>
    </row>
    <row r="89" spans="1:21" x14ac:dyDescent="0.3">
      <c r="A89" s="111"/>
      <c r="B89" s="44" t="s">
        <v>116</v>
      </c>
      <c r="C89" s="107" t="s">
        <v>53</v>
      </c>
      <c r="F89" s="112"/>
      <c r="G89" s="112"/>
      <c r="I89" s="58"/>
      <c r="J89" s="58"/>
      <c r="K89" s="58"/>
      <c r="L89" s="112"/>
      <c r="M89" s="112"/>
      <c r="N89" s="112"/>
      <c r="O89" s="60">
        <f>SUM(R89:T89)</f>
        <v>0</v>
      </c>
      <c r="P89" s="112"/>
      <c r="Q89" s="115"/>
      <c r="R89" s="60">
        <f>R87-R88</f>
        <v>0</v>
      </c>
      <c r="S89" s="112"/>
      <c r="T89" s="115"/>
      <c r="U89" s="128"/>
    </row>
    <row r="90" spans="1:21" ht="3.6" customHeight="1" x14ac:dyDescent="0.3">
      <c r="A90" s="111"/>
      <c r="B90" s="112"/>
      <c r="C90" s="112"/>
      <c r="D90" s="112"/>
      <c r="E90" s="112"/>
      <c r="F90" s="112"/>
      <c r="G90" s="112"/>
      <c r="H90" s="112"/>
      <c r="I90" s="71"/>
      <c r="J90" s="71"/>
      <c r="K90" s="86"/>
      <c r="L90" s="66"/>
      <c r="M90" s="86"/>
      <c r="N90" s="86"/>
      <c r="O90" s="67"/>
      <c r="P90" s="71"/>
      <c r="Q90" s="115"/>
      <c r="R90" s="58"/>
      <c r="S90" s="112"/>
      <c r="T90" s="115"/>
    </row>
    <row r="91" spans="1:21" ht="4.2" customHeight="1" x14ac:dyDescent="0.3">
      <c r="A91" s="26"/>
      <c r="B91" s="27"/>
      <c r="C91" s="27"/>
      <c r="D91" s="27"/>
      <c r="E91" s="27"/>
      <c r="F91" s="27"/>
      <c r="G91" s="27"/>
      <c r="H91" s="27"/>
      <c r="I91" s="27"/>
      <c r="J91" s="27"/>
      <c r="K91" s="27"/>
      <c r="L91" s="27"/>
      <c r="M91" s="27"/>
      <c r="N91" s="27"/>
      <c r="O91" s="27"/>
      <c r="P91" s="29"/>
      <c r="Q91" s="115"/>
      <c r="R91" s="27"/>
      <c r="S91" s="29"/>
      <c r="T91" s="115"/>
    </row>
    <row r="92" spans="1:21" ht="15" customHeight="1" x14ac:dyDescent="0.3">
      <c r="A92" s="111"/>
      <c r="B92" s="112" t="s">
        <v>29</v>
      </c>
      <c r="C92" s="112" t="s">
        <v>57</v>
      </c>
      <c r="D92" s="112"/>
      <c r="E92" s="112"/>
      <c r="F92" s="112"/>
      <c r="G92" s="112"/>
      <c r="H92" s="112"/>
      <c r="I92" s="112"/>
      <c r="J92" s="112"/>
      <c r="L92" s="71"/>
      <c r="M92" s="62"/>
      <c r="N92" s="62"/>
      <c r="P92" s="71"/>
      <c r="Q92" s="61"/>
      <c r="R92" s="107" t="s">
        <v>14</v>
      </c>
      <c r="S92" s="112"/>
      <c r="T92" s="115"/>
    </row>
    <row r="93" spans="1:21" x14ac:dyDescent="0.3">
      <c r="A93" s="111"/>
      <c r="B93" s="112" t="s">
        <v>30</v>
      </c>
      <c r="C93" s="112" t="s">
        <v>58</v>
      </c>
      <c r="D93" s="112"/>
      <c r="E93" s="112"/>
      <c r="F93" s="112"/>
      <c r="G93" s="112"/>
      <c r="H93" s="112" t="s">
        <v>14</v>
      </c>
      <c r="J93" s="71" t="s">
        <v>2</v>
      </c>
      <c r="L93" s="71"/>
      <c r="M93" s="62"/>
      <c r="N93" s="62"/>
      <c r="O93" s="3">
        <v>0.15</v>
      </c>
      <c r="P93" s="71"/>
      <c r="Q93" s="61"/>
      <c r="R93" s="58">
        <f>ROUND(R89*O93,0)</f>
        <v>0</v>
      </c>
      <c r="S93" s="62"/>
      <c r="T93" s="61"/>
    </row>
    <row r="94" spans="1:21" ht="14.4" thickBot="1" x14ac:dyDescent="0.35">
      <c r="A94" s="111"/>
      <c r="B94" s="112" t="s">
        <v>31</v>
      </c>
      <c r="C94" s="112" t="s">
        <v>59</v>
      </c>
      <c r="D94" s="112"/>
      <c r="E94" s="112"/>
      <c r="F94" s="112"/>
      <c r="G94" s="112"/>
      <c r="H94" s="112" t="s">
        <v>14</v>
      </c>
      <c r="J94" s="71" t="s">
        <v>2</v>
      </c>
      <c r="L94" s="71"/>
      <c r="M94" s="62"/>
      <c r="N94" s="62"/>
      <c r="O94" s="40">
        <v>0.125</v>
      </c>
      <c r="P94" s="71"/>
      <c r="Q94" s="61"/>
      <c r="R94" s="58">
        <f>ROUND(R88*O94,0)</f>
        <v>0</v>
      </c>
      <c r="S94" s="62"/>
      <c r="T94" s="61"/>
    </row>
    <row r="95" spans="1:21" ht="14.4" thickBot="1" x14ac:dyDescent="0.35">
      <c r="A95" s="111"/>
      <c r="B95" s="112" t="s">
        <v>54</v>
      </c>
      <c r="C95" s="112" t="s">
        <v>60</v>
      </c>
      <c r="D95" s="112"/>
      <c r="E95" s="112"/>
      <c r="F95" s="112"/>
      <c r="G95" s="112"/>
      <c r="H95" s="112" t="s">
        <v>14</v>
      </c>
      <c r="J95" s="71" t="s">
        <v>2</v>
      </c>
      <c r="L95" s="71"/>
      <c r="M95" s="62"/>
      <c r="N95" s="62"/>
      <c r="O95" s="62"/>
      <c r="P95" s="71"/>
      <c r="Q95" s="61"/>
      <c r="R95" s="87">
        <f>SUM(R93:R94)</f>
        <v>0</v>
      </c>
      <c r="S95" s="62"/>
      <c r="T95" s="61"/>
    </row>
    <row r="96" spans="1:21" ht="3" customHeight="1" x14ac:dyDescent="0.3">
      <c r="A96" s="113"/>
      <c r="B96" s="114"/>
      <c r="C96" s="114"/>
      <c r="D96" s="114"/>
      <c r="E96" s="114"/>
      <c r="F96" s="114"/>
      <c r="G96" s="114"/>
      <c r="H96" s="114"/>
      <c r="I96" s="114"/>
      <c r="J96" s="114"/>
      <c r="K96" s="114"/>
      <c r="L96" s="114"/>
      <c r="M96" s="114"/>
      <c r="N96" s="114"/>
      <c r="O96" s="114"/>
      <c r="P96" s="114"/>
      <c r="Q96" s="117"/>
      <c r="R96" s="114"/>
      <c r="S96" s="114"/>
      <c r="T96" s="117"/>
    </row>
    <row r="97" spans="1:20" ht="4.95" customHeight="1" x14ac:dyDescent="0.3">
      <c r="M97" s="112"/>
    </row>
    <row r="98" spans="1:20" ht="4.95" customHeight="1" x14ac:dyDescent="0.3">
      <c r="A98" s="108"/>
      <c r="B98" s="109"/>
      <c r="C98" s="109"/>
      <c r="D98" s="109"/>
      <c r="E98" s="109"/>
      <c r="F98" s="109"/>
      <c r="G98" s="109"/>
      <c r="H98" s="109"/>
      <c r="I98" s="109"/>
      <c r="J98" s="109"/>
      <c r="K98" s="109"/>
      <c r="L98" s="109"/>
      <c r="M98" s="109"/>
      <c r="N98" s="109"/>
      <c r="O98" s="109"/>
      <c r="P98" s="109"/>
      <c r="Q98" s="119"/>
      <c r="R98" s="109"/>
      <c r="S98" s="109"/>
      <c r="T98" s="119"/>
    </row>
    <row r="99" spans="1:20" x14ac:dyDescent="0.3">
      <c r="A99" s="23"/>
      <c r="B99" s="86" t="s">
        <v>10</v>
      </c>
      <c r="C99" s="86" t="s">
        <v>154</v>
      </c>
      <c r="D99" s="86"/>
      <c r="E99" s="86"/>
      <c r="F99" s="86"/>
      <c r="G99" s="86"/>
      <c r="H99" s="86"/>
      <c r="I99" s="86"/>
      <c r="J99" s="86"/>
      <c r="K99" s="86"/>
      <c r="L99" s="66"/>
      <c r="M99" s="86"/>
      <c r="N99" s="86"/>
      <c r="O99" s="67"/>
      <c r="P99" s="37"/>
      <c r="Q99" s="115"/>
      <c r="R99" s="107" t="s">
        <v>14</v>
      </c>
      <c r="S99" s="72"/>
      <c r="T99" s="115"/>
    </row>
    <row r="100" spans="1:20" ht="3" customHeight="1" x14ac:dyDescent="0.3">
      <c r="A100" s="111"/>
      <c r="B100" s="112"/>
      <c r="C100" s="112"/>
      <c r="D100" s="112"/>
      <c r="E100" s="112"/>
      <c r="F100" s="112"/>
      <c r="G100" s="112"/>
      <c r="H100" s="112"/>
      <c r="I100" s="112"/>
      <c r="J100" s="112"/>
      <c r="K100" s="112"/>
      <c r="L100" s="112"/>
      <c r="M100" s="112"/>
      <c r="N100" s="112"/>
      <c r="O100" s="112"/>
      <c r="P100" s="116"/>
      <c r="Q100" s="115"/>
      <c r="R100" s="112"/>
      <c r="S100" s="116"/>
      <c r="T100" s="115"/>
    </row>
    <row r="101" spans="1:20" x14ac:dyDescent="0.3">
      <c r="A101" s="111"/>
      <c r="B101" s="112" t="s">
        <v>37</v>
      </c>
      <c r="C101" s="112" t="s">
        <v>117</v>
      </c>
      <c r="D101" s="112"/>
      <c r="E101" s="112"/>
      <c r="F101" s="112"/>
      <c r="G101" s="112"/>
      <c r="H101" s="112"/>
      <c r="J101" s="112"/>
      <c r="K101" s="112"/>
      <c r="L101" s="71"/>
      <c r="M101" s="112"/>
      <c r="N101" s="112"/>
      <c r="O101" s="112"/>
      <c r="P101" s="71"/>
      <c r="Q101" s="115"/>
      <c r="R101" s="58">
        <f>R72+R95</f>
        <v>0</v>
      </c>
      <c r="S101" s="112"/>
      <c r="T101" s="115"/>
    </row>
    <row r="102" spans="1:20" ht="3" customHeight="1" x14ac:dyDescent="0.3">
      <c r="A102" s="111"/>
      <c r="B102" s="112"/>
      <c r="C102" s="112"/>
      <c r="D102" s="112"/>
      <c r="E102" s="112"/>
      <c r="F102" s="112"/>
      <c r="G102" s="112"/>
      <c r="H102" s="112"/>
      <c r="J102" s="112"/>
      <c r="K102" s="112"/>
      <c r="L102" s="71"/>
      <c r="M102" s="112"/>
      <c r="N102" s="112"/>
      <c r="O102" s="58"/>
      <c r="P102" s="71"/>
      <c r="Q102" s="115"/>
      <c r="R102" s="58"/>
      <c r="S102" s="112"/>
      <c r="T102" s="115"/>
    </row>
    <row r="103" spans="1:20" s="102" customFormat="1" x14ac:dyDescent="0.3">
      <c r="A103" s="103"/>
      <c r="B103" s="104" t="s">
        <v>39</v>
      </c>
      <c r="C103" s="104" t="s">
        <v>166</v>
      </c>
      <c r="D103" s="104"/>
      <c r="E103" s="104"/>
      <c r="F103" s="104"/>
      <c r="G103" s="104"/>
      <c r="H103" s="104"/>
      <c r="J103" s="104"/>
      <c r="L103" s="105"/>
      <c r="M103" s="104"/>
      <c r="N103" s="104"/>
      <c r="O103" s="112"/>
      <c r="P103" s="105"/>
      <c r="Q103" s="106"/>
      <c r="R103" s="58"/>
      <c r="S103" s="104"/>
      <c r="T103" s="106"/>
    </row>
    <row r="104" spans="1:20" ht="5.4" customHeight="1" x14ac:dyDescent="0.3">
      <c r="A104" s="113"/>
      <c r="B104" s="114"/>
      <c r="C104" s="114"/>
      <c r="D104" s="114"/>
      <c r="E104" s="114"/>
      <c r="F104" s="114"/>
      <c r="G104" s="114"/>
      <c r="H104" s="114"/>
      <c r="I104" s="114"/>
      <c r="J104" s="114"/>
      <c r="K104" s="114"/>
      <c r="L104" s="114"/>
      <c r="M104" s="114"/>
      <c r="N104" s="114"/>
      <c r="O104" s="114"/>
      <c r="P104" s="114"/>
      <c r="Q104" s="117"/>
      <c r="R104" s="114"/>
      <c r="S104" s="114"/>
      <c r="T104" s="117"/>
    </row>
    <row r="105" spans="1:20" ht="4.95" customHeight="1" x14ac:dyDescent="0.3">
      <c r="M105" s="112"/>
    </row>
    <row r="106" spans="1:20" ht="4.95" customHeight="1" x14ac:dyDescent="0.3">
      <c r="A106" s="108"/>
      <c r="B106" s="109"/>
      <c r="C106" s="109"/>
      <c r="D106" s="109"/>
      <c r="E106" s="109"/>
      <c r="F106" s="109"/>
      <c r="G106" s="109"/>
      <c r="H106" s="109"/>
      <c r="I106" s="109"/>
      <c r="J106" s="109"/>
      <c r="K106" s="109"/>
      <c r="L106" s="109"/>
      <c r="M106" s="109"/>
      <c r="N106" s="109"/>
      <c r="O106" s="109"/>
      <c r="P106" s="109"/>
      <c r="Q106" s="119"/>
      <c r="R106" s="109"/>
      <c r="S106" s="109"/>
      <c r="T106" s="119"/>
    </row>
    <row r="107" spans="1:20" s="97" customFormat="1" ht="30" customHeight="1" x14ac:dyDescent="0.3">
      <c r="A107" s="95"/>
      <c r="B107" s="96" t="s">
        <v>15</v>
      </c>
      <c r="C107" s="189" t="s">
        <v>130</v>
      </c>
      <c r="D107" s="190"/>
      <c r="E107" s="190"/>
      <c r="F107" s="187" t="str">
        <f>IF(O18&gt;0,"Bitte beachten Sie bei der Kalkulation der Nebenkosten die Abgrenzung der Nebenkosten für fremde Flächen !!!","")</f>
        <v/>
      </c>
      <c r="G107" s="187"/>
      <c r="H107" s="187"/>
      <c r="I107" s="187"/>
      <c r="J107" s="187"/>
      <c r="K107" s="187"/>
      <c r="L107" s="96"/>
      <c r="M107" s="96"/>
      <c r="N107" s="96"/>
      <c r="P107" s="96"/>
      <c r="Q107" s="98"/>
      <c r="R107" s="99" t="s">
        <v>14</v>
      </c>
      <c r="S107" s="96"/>
      <c r="T107" s="98"/>
    </row>
    <row r="108" spans="1:20" ht="4.2" customHeight="1" x14ac:dyDescent="0.3">
      <c r="A108" s="111"/>
      <c r="B108" s="112"/>
      <c r="C108" s="112"/>
      <c r="D108" s="112"/>
      <c r="E108" s="112"/>
      <c r="F108" s="112"/>
      <c r="G108" s="112"/>
      <c r="H108" s="112"/>
      <c r="I108" s="112"/>
      <c r="J108" s="112"/>
      <c r="K108" s="112"/>
      <c r="L108" s="112"/>
      <c r="M108" s="112"/>
      <c r="N108" s="112"/>
      <c r="O108" s="71"/>
      <c r="P108" s="116"/>
      <c r="Q108" s="115"/>
      <c r="R108" s="27"/>
      <c r="S108" s="29"/>
      <c r="T108" s="115"/>
    </row>
    <row r="109" spans="1:20" x14ac:dyDescent="0.3">
      <c r="A109" s="111"/>
      <c r="B109" s="112" t="s">
        <v>40</v>
      </c>
      <c r="C109" s="112" t="s">
        <v>131</v>
      </c>
      <c r="D109" s="112"/>
      <c r="E109" s="112"/>
      <c r="F109" s="135"/>
      <c r="G109" s="80"/>
      <c r="H109" s="135"/>
      <c r="I109" s="81"/>
      <c r="J109" s="80"/>
      <c r="K109" s="82"/>
      <c r="L109" s="83"/>
      <c r="M109" s="80"/>
      <c r="N109" s="80"/>
      <c r="O109" s="17"/>
      <c r="P109" s="112"/>
      <c r="Q109" s="115"/>
      <c r="R109" s="136">
        <f>O109</f>
        <v>0</v>
      </c>
      <c r="S109" s="112"/>
      <c r="T109" s="115"/>
    </row>
    <row r="110" spans="1:20" ht="3.6" customHeight="1" x14ac:dyDescent="0.3">
      <c r="A110" s="111"/>
      <c r="B110" s="112"/>
      <c r="F110" s="80"/>
      <c r="G110" s="80"/>
      <c r="H110" s="80"/>
      <c r="I110" s="84"/>
      <c r="J110" s="80"/>
      <c r="K110" s="80"/>
      <c r="L110" s="80"/>
      <c r="M110" s="80"/>
      <c r="N110" s="80"/>
      <c r="O110" s="83"/>
      <c r="P110" s="112"/>
      <c r="Q110" s="115"/>
      <c r="R110" s="112"/>
      <c r="S110" s="112"/>
      <c r="T110" s="115"/>
    </row>
    <row r="111" spans="1:20" x14ac:dyDescent="0.3">
      <c r="A111" s="111"/>
      <c r="B111" s="112" t="s">
        <v>41</v>
      </c>
      <c r="C111" s="107" t="s">
        <v>133</v>
      </c>
      <c r="F111" s="80"/>
      <c r="G111" s="80"/>
      <c r="H111" s="80"/>
      <c r="I111" s="84"/>
      <c r="J111" s="80"/>
      <c r="K111" s="80"/>
      <c r="L111" s="80"/>
      <c r="M111" s="80"/>
      <c r="N111" s="80"/>
      <c r="O111" s="83"/>
      <c r="P111" s="112"/>
      <c r="Q111" s="115"/>
      <c r="R111" s="112"/>
      <c r="S111" s="112"/>
      <c r="T111" s="115"/>
    </row>
    <row r="112" spans="1:20" ht="3.6" customHeight="1" x14ac:dyDescent="0.3">
      <c r="A112" s="111"/>
      <c r="B112" s="112"/>
      <c r="F112" s="80"/>
      <c r="G112" s="80"/>
      <c r="H112" s="80"/>
      <c r="I112" s="84"/>
      <c r="J112" s="80"/>
      <c r="K112" s="80"/>
      <c r="L112" s="80"/>
      <c r="M112" s="80"/>
      <c r="N112" s="80"/>
      <c r="O112" s="83"/>
      <c r="P112" s="112"/>
      <c r="Q112" s="115"/>
      <c r="R112" s="112"/>
      <c r="S112" s="112"/>
      <c r="T112" s="115"/>
    </row>
    <row r="113" spans="1:21" x14ac:dyDescent="0.3">
      <c r="A113" s="111"/>
      <c r="B113" s="112" t="s">
        <v>134</v>
      </c>
      <c r="C113" s="112" t="s">
        <v>32</v>
      </c>
      <c r="D113" s="112"/>
      <c r="E113" s="112"/>
      <c r="F113" s="135"/>
      <c r="G113" s="80"/>
      <c r="H113" s="135"/>
      <c r="I113" s="81"/>
      <c r="J113" s="80"/>
      <c r="K113" s="82"/>
      <c r="L113" s="83"/>
      <c r="M113" s="80"/>
      <c r="N113" s="80"/>
      <c r="O113" s="17"/>
      <c r="P113" s="112"/>
      <c r="Q113" s="115"/>
      <c r="R113" s="136">
        <f>O113</f>
        <v>0</v>
      </c>
      <c r="S113" s="112"/>
      <c r="T113" s="115"/>
    </row>
    <row r="114" spans="1:21" ht="3.6" customHeight="1" x14ac:dyDescent="0.3">
      <c r="A114" s="111"/>
      <c r="B114" s="112"/>
      <c r="F114" s="80"/>
      <c r="G114" s="80"/>
      <c r="H114" s="80"/>
      <c r="I114" s="84"/>
      <c r="J114" s="80"/>
      <c r="K114" s="80"/>
      <c r="L114" s="80"/>
      <c r="M114" s="80"/>
      <c r="N114" s="80"/>
      <c r="O114" s="112"/>
      <c r="P114" s="112"/>
      <c r="Q114" s="115"/>
      <c r="R114" s="80"/>
      <c r="S114" s="112"/>
      <c r="T114" s="115"/>
    </row>
    <row r="115" spans="1:21" x14ac:dyDescent="0.3">
      <c r="A115" s="111"/>
      <c r="B115" s="112" t="s">
        <v>150</v>
      </c>
      <c r="C115" s="112" t="s">
        <v>33</v>
      </c>
      <c r="D115" s="112"/>
      <c r="E115" s="112"/>
      <c r="F115" s="135"/>
      <c r="G115" s="80"/>
      <c r="H115" s="135"/>
      <c r="I115" s="81"/>
      <c r="J115" s="80"/>
      <c r="K115" s="82"/>
      <c r="L115" s="83"/>
      <c r="M115" s="80"/>
      <c r="N115" s="80"/>
      <c r="O115" s="17"/>
      <c r="P115" s="112"/>
      <c r="Q115" s="115"/>
      <c r="R115" s="136">
        <f>O115</f>
        <v>0</v>
      </c>
      <c r="S115" s="112"/>
      <c r="T115" s="115"/>
    </row>
    <row r="116" spans="1:21" ht="3.6" customHeight="1" x14ac:dyDescent="0.3">
      <c r="A116" s="111"/>
      <c r="B116" s="112"/>
      <c r="F116" s="80"/>
      <c r="G116" s="80"/>
      <c r="H116" s="80"/>
      <c r="I116" s="84"/>
      <c r="J116" s="80"/>
      <c r="K116" s="80"/>
      <c r="L116" s="80"/>
      <c r="M116" s="80"/>
      <c r="N116" s="80"/>
      <c r="O116" s="112"/>
      <c r="P116" s="112"/>
      <c r="Q116" s="115"/>
      <c r="R116" s="80"/>
      <c r="S116" s="112"/>
      <c r="T116" s="115"/>
    </row>
    <row r="117" spans="1:21" x14ac:dyDescent="0.3">
      <c r="A117" s="111"/>
      <c r="B117" s="112" t="s">
        <v>135</v>
      </c>
      <c r="C117" s="112" t="s">
        <v>61</v>
      </c>
      <c r="D117" s="112"/>
      <c r="E117" s="112"/>
      <c r="F117" s="135"/>
      <c r="G117" s="80"/>
      <c r="H117" s="135"/>
      <c r="I117" s="81"/>
      <c r="J117" s="80"/>
      <c r="K117" s="82"/>
      <c r="L117" s="83"/>
      <c r="M117" s="80"/>
      <c r="N117" s="80"/>
      <c r="O117" s="17"/>
      <c r="P117" s="112"/>
      <c r="Q117" s="115"/>
      <c r="R117" s="136">
        <f>O117</f>
        <v>0</v>
      </c>
      <c r="S117" s="112"/>
      <c r="T117" s="115"/>
    </row>
    <row r="118" spans="1:21" ht="3.6" customHeight="1" x14ac:dyDescent="0.3">
      <c r="A118" s="111"/>
      <c r="B118" s="112"/>
      <c r="F118" s="80"/>
      <c r="G118" s="80"/>
      <c r="H118" s="80"/>
      <c r="I118" s="84"/>
      <c r="J118" s="80"/>
      <c r="K118" s="80"/>
      <c r="L118" s="80"/>
      <c r="M118" s="80"/>
      <c r="N118" s="80"/>
      <c r="O118" s="112"/>
      <c r="P118" s="112"/>
      <c r="Q118" s="115"/>
      <c r="R118" s="80"/>
      <c r="S118" s="112"/>
      <c r="T118" s="115"/>
    </row>
    <row r="119" spans="1:21" x14ac:dyDescent="0.3">
      <c r="A119" s="111"/>
      <c r="B119" s="112" t="s">
        <v>136</v>
      </c>
      <c r="C119" s="112" t="s">
        <v>48</v>
      </c>
      <c r="D119" s="112"/>
      <c r="E119" s="112"/>
      <c r="F119" s="135"/>
      <c r="G119" s="83"/>
      <c r="H119" s="135"/>
      <c r="I119" s="81"/>
      <c r="J119" s="80"/>
      <c r="K119" s="82"/>
      <c r="L119" s="83"/>
      <c r="M119" s="80"/>
      <c r="N119" s="80"/>
      <c r="O119" s="17"/>
      <c r="P119" s="112"/>
      <c r="Q119" s="115"/>
      <c r="R119" s="136">
        <f>O119</f>
        <v>0</v>
      </c>
      <c r="S119" s="112"/>
      <c r="T119" s="115"/>
    </row>
    <row r="120" spans="1:21" ht="3.6" customHeight="1" x14ac:dyDescent="0.3">
      <c r="A120" s="111"/>
      <c r="B120" s="112"/>
      <c r="F120" s="80"/>
      <c r="G120" s="80"/>
      <c r="H120" s="80"/>
      <c r="I120" s="84"/>
      <c r="J120" s="80"/>
      <c r="K120" s="80"/>
      <c r="L120" s="80"/>
      <c r="M120" s="80"/>
      <c r="N120" s="80"/>
      <c r="O120" s="112"/>
      <c r="P120" s="112"/>
      <c r="Q120" s="115"/>
      <c r="R120" s="80"/>
      <c r="S120" s="112"/>
      <c r="T120" s="115"/>
    </row>
    <row r="121" spans="1:21" x14ac:dyDescent="0.3">
      <c r="A121" s="111"/>
      <c r="B121" s="112" t="s">
        <v>137</v>
      </c>
      <c r="C121" s="112" t="s">
        <v>42</v>
      </c>
      <c r="D121" s="112"/>
      <c r="E121" s="112"/>
      <c r="F121" s="135"/>
      <c r="G121" s="80"/>
      <c r="H121" s="135"/>
      <c r="I121" s="81"/>
      <c r="J121" s="80"/>
      <c r="K121" s="82"/>
      <c r="L121" s="83"/>
      <c r="M121" s="80"/>
      <c r="N121" s="80"/>
      <c r="O121" s="17"/>
      <c r="P121" s="112"/>
      <c r="Q121" s="115"/>
      <c r="R121" s="136">
        <f>O121</f>
        <v>0</v>
      </c>
      <c r="S121" s="112"/>
      <c r="T121" s="115"/>
      <c r="U121" s="128"/>
    </row>
    <row r="122" spans="1:21" ht="3.6" customHeight="1" x14ac:dyDescent="0.3">
      <c r="A122" s="111"/>
      <c r="B122" s="112"/>
      <c r="F122" s="85"/>
      <c r="G122" s="80"/>
      <c r="H122" s="80"/>
      <c r="I122" s="84"/>
      <c r="J122" s="84"/>
      <c r="K122" s="84"/>
      <c r="L122" s="80"/>
      <c r="M122" s="80"/>
      <c r="N122" s="80"/>
      <c r="O122" s="112"/>
      <c r="P122" s="112"/>
      <c r="Q122" s="115"/>
      <c r="R122" s="80"/>
      <c r="S122" s="112"/>
      <c r="T122" s="115"/>
    </row>
    <row r="123" spans="1:21" x14ac:dyDescent="0.3">
      <c r="A123" s="111"/>
      <c r="B123" s="112" t="s">
        <v>138</v>
      </c>
      <c r="C123" s="112" t="s">
        <v>34</v>
      </c>
      <c r="D123" s="112"/>
      <c r="E123" s="112"/>
      <c r="F123" s="135"/>
      <c r="G123" s="80"/>
      <c r="H123" s="135"/>
      <c r="I123" s="137"/>
      <c r="J123" s="80"/>
      <c r="K123" s="82"/>
      <c r="L123" s="83"/>
      <c r="M123" s="80"/>
      <c r="N123" s="80"/>
      <c r="O123" s="17"/>
      <c r="P123" s="112"/>
      <c r="Q123" s="115"/>
      <c r="R123" s="136">
        <f>O123</f>
        <v>0</v>
      </c>
      <c r="S123" s="112"/>
      <c r="T123" s="115"/>
    </row>
    <row r="124" spans="1:21" ht="3.6" customHeight="1" x14ac:dyDescent="0.3">
      <c r="A124" s="111"/>
      <c r="B124" s="112"/>
      <c r="C124" s="112"/>
      <c r="D124" s="112"/>
      <c r="E124" s="112"/>
      <c r="F124" s="112"/>
      <c r="G124" s="112"/>
      <c r="H124" s="112"/>
      <c r="I124" s="112"/>
      <c r="J124" s="112"/>
      <c r="K124" s="112"/>
      <c r="L124" s="112"/>
      <c r="M124" s="112"/>
      <c r="N124" s="112"/>
      <c r="O124" s="112"/>
      <c r="P124" s="112"/>
      <c r="Q124" s="115"/>
      <c r="R124" s="58"/>
      <c r="S124" s="112"/>
      <c r="T124" s="115"/>
    </row>
    <row r="125" spans="1:21" ht="14.4" x14ac:dyDescent="0.3">
      <c r="A125" s="111"/>
      <c r="B125" s="112"/>
      <c r="C125" s="194"/>
      <c r="D125" s="195"/>
      <c r="E125" s="195"/>
      <c r="F125" s="195"/>
      <c r="G125" s="195"/>
      <c r="H125" s="195"/>
      <c r="I125" s="195"/>
      <c r="J125" s="195"/>
      <c r="K125" s="196"/>
      <c r="L125" s="71"/>
      <c r="M125" s="112"/>
      <c r="N125" s="112"/>
      <c r="O125" s="112"/>
      <c r="P125" s="112"/>
      <c r="Q125" s="115"/>
      <c r="R125" s="58"/>
      <c r="S125" s="112"/>
      <c r="T125" s="115"/>
    </row>
    <row r="126" spans="1:21" ht="3.6" customHeight="1" thickBot="1" x14ac:dyDescent="0.35">
      <c r="A126" s="111"/>
      <c r="B126" s="112"/>
      <c r="C126" s="112"/>
      <c r="D126" s="112"/>
      <c r="E126" s="112"/>
      <c r="F126" s="112"/>
      <c r="G126" s="112"/>
      <c r="H126" s="112"/>
      <c r="I126" s="112"/>
      <c r="J126" s="112"/>
      <c r="K126" s="112"/>
      <c r="L126" s="71"/>
      <c r="M126" s="112"/>
      <c r="N126" s="112"/>
      <c r="O126" s="112"/>
      <c r="P126" s="112"/>
      <c r="Q126" s="115"/>
      <c r="R126" s="58"/>
      <c r="S126" s="112"/>
      <c r="T126" s="115"/>
    </row>
    <row r="127" spans="1:21" ht="14.4" thickBot="1" x14ac:dyDescent="0.35">
      <c r="A127" s="111"/>
      <c r="B127" s="112" t="s">
        <v>151</v>
      </c>
      <c r="C127" s="112" t="s">
        <v>153</v>
      </c>
      <c r="D127" s="112"/>
      <c r="E127" s="112"/>
      <c r="F127" s="112"/>
      <c r="G127" s="112"/>
      <c r="H127" s="112"/>
      <c r="I127" s="112"/>
      <c r="J127" s="112"/>
      <c r="K127" s="112"/>
      <c r="L127" s="71"/>
      <c r="M127" s="112"/>
      <c r="N127" s="112"/>
      <c r="O127" s="58"/>
      <c r="P127" s="112"/>
      <c r="Q127" s="115"/>
      <c r="R127" s="87">
        <f>SUM(R109:R126)</f>
        <v>0</v>
      </c>
      <c r="S127" s="112"/>
      <c r="T127" s="115"/>
    </row>
    <row r="128" spans="1:21" ht="3.6" customHeight="1" x14ac:dyDescent="0.3">
      <c r="A128" s="111"/>
      <c r="B128" s="112"/>
      <c r="C128" s="112"/>
      <c r="D128" s="112"/>
      <c r="E128" s="112"/>
      <c r="F128" s="112"/>
      <c r="G128" s="112"/>
      <c r="H128" s="112"/>
      <c r="I128" s="112"/>
      <c r="J128" s="112"/>
      <c r="K128" s="112"/>
      <c r="L128" s="71"/>
      <c r="M128" s="112"/>
      <c r="N128" s="112"/>
      <c r="O128" s="58"/>
      <c r="P128" s="112"/>
      <c r="Q128" s="115"/>
      <c r="R128" s="58"/>
      <c r="S128" s="112"/>
      <c r="T128" s="115"/>
    </row>
    <row r="129" spans="1:20" ht="3" customHeight="1" x14ac:dyDescent="0.3">
      <c r="A129" s="113"/>
      <c r="B129" s="114"/>
      <c r="C129" s="114"/>
      <c r="D129" s="114"/>
      <c r="E129" s="114"/>
      <c r="F129" s="114"/>
      <c r="G129" s="114"/>
      <c r="H129" s="114"/>
      <c r="I129" s="114"/>
      <c r="J129" s="114"/>
      <c r="K129" s="114"/>
      <c r="L129" s="114"/>
      <c r="M129" s="114"/>
      <c r="N129" s="114"/>
      <c r="O129" s="114"/>
      <c r="P129" s="114"/>
      <c r="Q129" s="117"/>
      <c r="R129" s="114"/>
      <c r="S129" s="114"/>
      <c r="T129" s="117"/>
    </row>
    <row r="130" spans="1:20" ht="4.95" customHeight="1" x14ac:dyDescent="0.3">
      <c r="M130" s="112"/>
    </row>
    <row r="131" spans="1:20" ht="4.95" customHeight="1" x14ac:dyDescent="0.3">
      <c r="A131" s="108"/>
      <c r="B131" s="109"/>
      <c r="C131" s="109"/>
      <c r="D131" s="109"/>
      <c r="E131" s="109"/>
      <c r="F131" s="109"/>
      <c r="G131" s="109"/>
      <c r="H131" s="109"/>
      <c r="I131" s="109"/>
      <c r="J131" s="109"/>
      <c r="K131" s="109"/>
      <c r="L131" s="109"/>
      <c r="M131" s="109"/>
      <c r="N131" s="109"/>
      <c r="O131" s="109"/>
      <c r="P131" s="109"/>
      <c r="Q131" s="119"/>
      <c r="R131" s="109"/>
      <c r="S131" s="109"/>
      <c r="T131" s="119"/>
    </row>
    <row r="132" spans="1:20" x14ac:dyDescent="0.3">
      <c r="A132" s="89"/>
      <c r="B132" s="90" t="s">
        <v>152</v>
      </c>
      <c r="C132" s="109" t="s">
        <v>158</v>
      </c>
      <c r="D132" s="90"/>
      <c r="E132" s="90"/>
      <c r="F132" s="90"/>
      <c r="G132" s="90"/>
      <c r="H132" s="90"/>
      <c r="I132" s="90"/>
      <c r="J132" s="90"/>
      <c r="K132" s="90"/>
      <c r="L132" s="91"/>
      <c r="M132" s="90"/>
      <c r="N132" s="90"/>
      <c r="O132" s="92"/>
      <c r="P132" s="93"/>
      <c r="Q132" s="109"/>
      <c r="R132" s="108" t="s">
        <v>14</v>
      </c>
      <c r="S132" s="124"/>
      <c r="T132" s="110"/>
    </row>
    <row r="133" spans="1:20" x14ac:dyDescent="0.3">
      <c r="A133" s="111"/>
      <c r="B133" s="112" t="s">
        <v>155</v>
      </c>
      <c r="C133" s="112" t="s">
        <v>164</v>
      </c>
      <c r="D133" s="112"/>
      <c r="E133" s="112"/>
      <c r="F133" s="112"/>
      <c r="G133" s="112"/>
      <c r="H133" s="112"/>
      <c r="I133" s="112"/>
      <c r="J133" s="112"/>
      <c r="K133" s="112"/>
      <c r="L133" s="112"/>
      <c r="M133" s="112"/>
      <c r="N133" s="112"/>
      <c r="O133" s="112"/>
      <c r="P133" s="116"/>
      <c r="Q133" s="112"/>
      <c r="R133" s="121">
        <f>R101</f>
        <v>0</v>
      </c>
      <c r="S133" s="115"/>
      <c r="T133" s="116"/>
    </row>
    <row r="134" spans="1:20" x14ac:dyDescent="0.3">
      <c r="A134" s="111"/>
      <c r="B134" s="112" t="s">
        <v>156</v>
      </c>
      <c r="C134" s="112" t="s">
        <v>159</v>
      </c>
      <c r="D134" s="112"/>
      <c r="E134" s="112"/>
      <c r="F134" s="112"/>
      <c r="G134" s="112"/>
      <c r="H134" s="112"/>
      <c r="I134" s="112"/>
      <c r="J134" s="112"/>
      <c r="K134" s="112"/>
      <c r="L134" s="112"/>
      <c r="M134" s="112"/>
      <c r="N134" s="112"/>
      <c r="O134" s="112"/>
      <c r="P134" s="116"/>
      <c r="Q134" s="112"/>
      <c r="R134" s="121">
        <f>R127-R109</f>
        <v>0</v>
      </c>
      <c r="S134" s="115"/>
      <c r="T134" s="116"/>
    </row>
    <row r="135" spans="1:20" ht="14.4" thickBot="1" x14ac:dyDescent="0.35">
      <c r="A135" s="111"/>
      <c r="B135" s="112" t="s">
        <v>161</v>
      </c>
      <c r="C135" s="112" t="s">
        <v>160</v>
      </c>
      <c r="D135" s="112"/>
      <c r="E135" s="112"/>
      <c r="F135" s="112"/>
      <c r="G135" s="112"/>
      <c r="H135" s="112"/>
      <c r="I135" s="112"/>
      <c r="J135" s="112"/>
      <c r="K135" s="112"/>
      <c r="L135" s="112"/>
      <c r="M135" s="112"/>
      <c r="N135" s="112"/>
      <c r="O135" s="112"/>
      <c r="P135" s="116"/>
      <c r="Q135" s="112"/>
      <c r="R135" s="121">
        <f>R109</f>
        <v>0</v>
      </c>
      <c r="S135" s="115"/>
      <c r="T135" s="116"/>
    </row>
    <row r="136" spans="1:20" ht="14.4" thickBot="1" x14ac:dyDescent="0.35">
      <c r="A136" s="111"/>
      <c r="B136" s="112" t="s">
        <v>162</v>
      </c>
      <c r="C136" s="112" t="s">
        <v>167</v>
      </c>
      <c r="D136" s="112"/>
      <c r="E136" s="112"/>
      <c r="F136" s="112"/>
      <c r="G136" s="112"/>
      <c r="H136" s="112"/>
      <c r="I136" s="112"/>
      <c r="J136" s="112"/>
      <c r="K136" s="112"/>
      <c r="L136" s="112"/>
      <c r="M136" s="112"/>
      <c r="N136" s="112"/>
      <c r="O136" s="112"/>
      <c r="P136" s="116"/>
      <c r="Q136" s="112"/>
      <c r="R136" s="122">
        <f>SUM(R133:R135)</f>
        <v>0</v>
      </c>
      <c r="S136" s="115"/>
      <c r="T136" s="116"/>
    </row>
    <row r="137" spans="1:20" ht="5.25" customHeight="1" thickBot="1" x14ac:dyDescent="0.35">
      <c r="A137" s="111"/>
      <c r="B137" s="112"/>
      <c r="C137" s="112"/>
      <c r="D137" s="112"/>
      <c r="E137" s="112"/>
      <c r="F137" s="112"/>
      <c r="G137" s="112"/>
      <c r="H137" s="112"/>
      <c r="I137" s="112"/>
      <c r="J137" s="112"/>
      <c r="K137" s="112"/>
      <c r="L137" s="112"/>
      <c r="M137" s="112"/>
      <c r="N137" s="112"/>
      <c r="O137" s="112"/>
      <c r="P137" s="116"/>
      <c r="Q137" s="112"/>
      <c r="R137" s="121"/>
      <c r="S137" s="115"/>
      <c r="T137" s="116"/>
    </row>
    <row r="138" spans="1:20" x14ac:dyDescent="0.3">
      <c r="A138" s="113"/>
      <c r="B138" s="114" t="s">
        <v>163</v>
      </c>
      <c r="C138" s="114" t="s">
        <v>157</v>
      </c>
      <c r="D138" s="114"/>
      <c r="E138" s="114"/>
      <c r="F138" s="114"/>
      <c r="G138" s="114"/>
      <c r="H138" s="114"/>
      <c r="I138" s="114"/>
      <c r="J138" s="114"/>
      <c r="K138" s="114"/>
      <c r="L138" s="94"/>
      <c r="M138" s="114"/>
      <c r="N138" s="114"/>
      <c r="O138" s="114"/>
      <c r="P138" s="120"/>
      <c r="Q138" s="114"/>
      <c r="R138" s="123">
        <f>R13*365</f>
        <v>0</v>
      </c>
      <c r="S138" s="117"/>
      <c r="T138" s="118"/>
    </row>
    <row r="139" spans="1:20" ht="5.4" customHeight="1" x14ac:dyDescent="0.3">
      <c r="A139" s="113"/>
      <c r="B139" s="114"/>
      <c r="C139" s="114"/>
      <c r="D139" s="114"/>
      <c r="E139" s="114"/>
      <c r="F139" s="114"/>
      <c r="G139" s="114"/>
      <c r="H139" s="114"/>
      <c r="I139" s="114"/>
      <c r="J139" s="114"/>
      <c r="K139" s="114"/>
      <c r="L139" s="114"/>
      <c r="M139" s="114"/>
      <c r="N139" s="114"/>
      <c r="O139" s="114"/>
      <c r="P139" s="114"/>
      <c r="Q139" s="117"/>
      <c r="R139" s="114"/>
      <c r="S139" s="117"/>
      <c r="T139" s="118"/>
    </row>
    <row r="140" spans="1:20" s="100" customFormat="1" ht="22.5" customHeight="1" x14ac:dyDescent="0.3">
      <c r="A140" s="188" t="s">
        <v>139</v>
      </c>
      <c r="B140" s="188"/>
      <c r="C140" s="188"/>
      <c r="D140" s="188"/>
      <c r="E140" s="188"/>
      <c r="F140" s="188"/>
      <c r="G140" s="188"/>
      <c r="H140" s="188"/>
      <c r="I140" s="188"/>
      <c r="J140" s="188"/>
      <c r="K140" s="188"/>
      <c r="L140" s="188"/>
      <c r="M140" s="188"/>
      <c r="N140" s="188"/>
      <c r="O140" s="188"/>
      <c r="P140" s="188"/>
      <c r="Q140" s="188"/>
      <c r="R140" s="188"/>
      <c r="S140" s="188"/>
      <c r="T140" s="188"/>
    </row>
    <row r="141" spans="1:20" s="100" customFormat="1" ht="9" customHeight="1" x14ac:dyDescent="0.3"/>
    <row r="142" spans="1:20" s="100" customFormat="1" ht="14.4" x14ac:dyDescent="0.3">
      <c r="A142" s="101" t="s">
        <v>101</v>
      </c>
      <c r="B142" s="101"/>
      <c r="C142" s="101"/>
      <c r="D142" s="101"/>
    </row>
    <row r="143" spans="1:20" s="100" customFormat="1" ht="14.4" x14ac:dyDescent="0.3">
      <c r="A143" s="101" t="s">
        <v>84</v>
      </c>
      <c r="H143" s="101" t="s">
        <v>86</v>
      </c>
    </row>
    <row r="144" spans="1:20" s="100" customFormat="1" ht="14.4" x14ac:dyDescent="0.3"/>
    <row r="145" spans="1:20" s="18" customFormat="1" ht="63.6" customHeight="1" x14ac:dyDescent="0.3">
      <c r="A145" s="191"/>
      <c r="B145" s="192"/>
      <c r="C145" s="192"/>
      <c r="D145" s="192"/>
      <c r="H145" s="193"/>
      <c r="I145" s="192"/>
      <c r="J145" s="192"/>
      <c r="K145" s="192"/>
    </row>
    <row r="147" spans="1:20" s="100" customFormat="1" ht="14.4" x14ac:dyDescent="0.3">
      <c r="A147" s="101" t="s">
        <v>102</v>
      </c>
      <c r="B147" s="101"/>
      <c r="C147" s="101"/>
      <c r="D147" s="101"/>
    </row>
    <row r="148" spans="1:20" s="100" customFormat="1" ht="14.4" x14ac:dyDescent="0.3">
      <c r="A148" s="101" t="s">
        <v>84</v>
      </c>
      <c r="H148" s="101"/>
    </row>
    <row r="149" spans="1:20" s="100" customFormat="1" ht="14.4" x14ac:dyDescent="0.3"/>
    <row r="150" spans="1:20" s="18" customFormat="1" ht="63.6" customHeight="1" x14ac:dyDescent="0.3">
      <c r="A150" s="191"/>
      <c r="B150" s="192"/>
      <c r="C150" s="192"/>
      <c r="D150" s="192"/>
      <c r="H150" s="193"/>
      <c r="I150" s="192"/>
      <c r="J150" s="192"/>
      <c r="K150" s="192"/>
    </row>
    <row r="151" spans="1:20" s="100" customFormat="1" ht="14.4" x14ac:dyDescent="0.3"/>
    <row r="152" spans="1:20" ht="30.6" customHeight="1" x14ac:dyDescent="0.3">
      <c r="B152" s="59" t="s">
        <v>26</v>
      </c>
      <c r="C152" s="183" t="s">
        <v>90</v>
      </c>
      <c r="D152" s="184"/>
      <c r="E152" s="184"/>
      <c r="F152" s="184"/>
      <c r="G152" s="184"/>
      <c r="H152" s="184"/>
      <c r="I152" s="184"/>
      <c r="J152" s="184"/>
      <c r="K152" s="184"/>
      <c r="L152" s="184"/>
      <c r="M152" s="184"/>
      <c r="N152" s="184"/>
      <c r="O152" s="184"/>
      <c r="P152" s="184"/>
      <c r="Q152" s="184"/>
      <c r="R152" s="184"/>
      <c r="S152" s="184"/>
      <c r="T152" s="184"/>
    </row>
    <row r="153" spans="1:20" ht="110.4" customHeight="1" x14ac:dyDescent="0.3">
      <c r="B153" s="59" t="s">
        <v>27</v>
      </c>
      <c r="C153" s="183" t="s">
        <v>93</v>
      </c>
      <c r="D153" s="184"/>
      <c r="E153" s="184"/>
      <c r="F153" s="184"/>
      <c r="G153" s="184"/>
      <c r="H153" s="184"/>
      <c r="I153" s="184"/>
      <c r="J153" s="184"/>
      <c r="K153" s="184"/>
      <c r="L153" s="184"/>
      <c r="M153" s="184"/>
      <c r="N153" s="184"/>
      <c r="O153" s="184"/>
      <c r="P153" s="184"/>
      <c r="Q153" s="184"/>
      <c r="R153" s="184"/>
      <c r="S153" s="184"/>
      <c r="T153" s="184"/>
    </row>
    <row r="154" spans="1:20" ht="28.2" customHeight="1" x14ac:dyDescent="0.3">
      <c r="B154" s="59" t="s">
        <v>89</v>
      </c>
      <c r="C154" s="183" t="s">
        <v>91</v>
      </c>
      <c r="D154" s="184"/>
      <c r="E154" s="184"/>
      <c r="F154" s="184"/>
      <c r="G154" s="184"/>
      <c r="H154" s="184"/>
      <c r="I154" s="184"/>
      <c r="J154" s="184"/>
      <c r="K154" s="184"/>
      <c r="L154" s="184"/>
      <c r="M154" s="184"/>
      <c r="N154" s="184"/>
      <c r="O154" s="184"/>
      <c r="P154" s="184"/>
      <c r="Q154" s="184"/>
      <c r="R154" s="184"/>
      <c r="S154" s="184"/>
      <c r="T154" s="184"/>
    </row>
  </sheetData>
  <sheetProtection password="DC2F" sheet="1" objects="1" scenarios="1"/>
  <mergeCells count="35">
    <mergeCell ref="C25:F25"/>
    <mergeCell ref="J23:N23"/>
    <mergeCell ref="C18:K18"/>
    <mergeCell ref="A1:O1"/>
    <mergeCell ref="C21:F21"/>
    <mergeCell ref="B4:C5"/>
    <mergeCell ref="B8:C9"/>
    <mergeCell ref="D4:E4"/>
    <mergeCell ref="D5:E5"/>
    <mergeCell ref="D8:E8"/>
    <mergeCell ref="D9:E9"/>
    <mergeCell ref="F5:T5"/>
    <mergeCell ref="I8:T8"/>
    <mergeCell ref="F9:T9"/>
    <mergeCell ref="C153:T153"/>
    <mergeCell ref="C154:T154"/>
    <mergeCell ref="A140:T140"/>
    <mergeCell ref="F52:K52"/>
    <mergeCell ref="C107:E107"/>
    <mergeCell ref="A145:D145"/>
    <mergeCell ref="H145:K145"/>
    <mergeCell ref="H150:K150"/>
    <mergeCell ref="A150:D150"/>
    <mergeCell ref="F85:K85"/>
    <mergeCell ref="F88:K88"/>
    <mergeCell ref="C125:K125"/>
    <mergeCell ref="F40:K40"/>
    <mergeCell ref="C152:T152"/>
    <mergeCell ref="C38:G38"/>
    <mergeCell ref="F50:K50"/>
    <mergeCell ref="F42:K42"/>
    <mergeCell ref="C58:F59"/>
    <mergeCell ref="C45:K46"/>
    <mergeCell ref="F107:K107"/>
    <mergeCell ref="L46:N46"/>
  </mergeCells>
  <printOptions horizontalCentered="1"/>
  <pageMargins left="0.39370078740157483" right="0.31496062992125984" top="0.55118110236220474" bottom="0.39370078740157483" header="0.31496062992125984" footer="0.31496062992125984"/>
  <pageSetup paperSize="9" scale="63" orientation="landscape" r:id="rId1"/>
  <headerFooter>
    <oddHeader>&amp;L&amp;"-,Fett"&amp;16&amp;UAnlage 5 kurz gesonderte Flächen&amp;C&amp;F&amp;RStand: 07.03.2023</oddHeader>
    <oddFooter>&amp;CSeite &amp;P von &amp;N Seiten</oddFooter>
  </headerFooter>
  <rowBreaks count="2" manualBreakCount="2">
    <brk id="73" max="16383" man="1"/>
    <brk id="13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Stammdaten</vt:lpstr>
      <vt:lpstr>Berechnung gesonderte Flächen</vt:lpstr>
      <vt:lpstr>Stammdaten!Druckbereich</vt:lpstr>
      <vt:lpstr>'Berechnung gesonderte Flächen'!Drucktitel</vt:lpstr>
    </vt:vector>
  </TitlesOfParts>
  <Company>LWV-Hessen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Pflug, Thorsten</dc:creator>
  <cp:lastModifiedBy>Bardeleben, Maria</cp:lastModifiedBy>
  <cp:lastPrinted>2023-03-07T16:37:25Z</cp:lastPrinted>
  <dcterms:created xsi:type="dcterms:W3CDTF">2019-02-28T13:12:50Z</dcterms:created>
  <dcterms:modified xsi:type="dcterms:W3CDTF">2024-02-21T11:00:42Z</dcterms:modified>
</cp:coreProperties>
</file>